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livereadingac-my.sharepoint.com/personal/ax918857_reading_ac_uk/Documents/Desktop/Work/"/>
    </mc:Choice>
  </mc:AlternateContent>
  <xr:revisionPtr revIDLastSave="0" documentId="8_{47E1FC4B-0EA4-446A-A3D6-1303DC983538}" xr6:coauthVersionLast="47" xr6:coauthVersionMax="47" xr10:uidLastSave="{00000000-0000-0000-0000-000000000000}"/>
  <bookViews>
    <workbookView xWindow="-110" yWindow="-110" windowWidth="22780" windowHeight="14660" xr2:uid="{00000000-000D-0000-FFFF-FFFF00000000}"/>
  </bookViews>
  <sheets>
    <sheet name="Version 10" sheetId="4" r:id="rId1"/>
    <sheet name="Values" sheetId="2" r:id="rId2"/>
    <sheet name="Guidance Notes" sheetId="3" r:id="rId3"/>
  </sheets>
  <definedNames>
    <definedName name="ContractType">'Version 10'!$O$90</definedName>
    <definedName name="EndDate">'Version 10'!$R$26</definedName>
    <definedName name="FTE">'Version 10'!$R$57</definedName>
    <definedName name="GradeSP">'Version 10'!$F$63</definedName>
    <definedName name="Hours">'Version 10'!$I$98</definedName>
    <definedName name="OptionAFTE">'Version 10'!$H$86</definedName>
    <definedName name="OptionBFTE">'Version 10'!$S$86</definedName>
    <definedName name="Reason">'Version 10'!$K$16</definedName>
    <definedName name="StartDate">'Version 10'!$H$26</definedName>
    <definedName name="Summary">'Version 10'!$K$17</definedName>
    <definedName name="Title">'Version 10'!$A$5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4" l="1"/>
  <c r="L33" i="4"/>
  <c r="I33" i="4"/>
  <c r="B17" i="2"/>
  <c r="B16" i="2"/>
  <c r="B19" i="2" l="1"/>
  <c r="B18" i="2"/>
  <c r="A27" i="4" l="1"/>
  <c r="R39" i="4"/>
  <c r="O39" i="4"/>
  <c r="L39" i="4"/>
  <c r="I39" i="4"/>
  <c r="L43" i="4"/>
  <c r="O43" i="4"/>
  <c r="R43" i="4"/>
  <c r="I43" i="4"/>
  <c r="R33" i="4"/>
  <c r="R35" i="4" s="1"/>
  <c r="O35" i="4"/>
  <c r="I35" i="4"/>
  <c r="L35" i="4"/>
  <c r="R63" i="4"/>
  <c r="R44" i="4" l="1"/>
  <c r="R36" i="4"/>
  <c r="R53" i="4" l="1"/>
  <c r="R54" i="4" s="1"/>
  <c r="R55" i="4" l="1"/>
  <c r="R56" i="4" s="1"/>
  <c r="H85" i="4" l="1"/>
  <c r="H82" i="4"/>
  <c r="I84" i="4" s="1"/>
  <c r="R57" i="4"/>
  <c r="H86" i="4" s="1"/>
  <c r="H87" i="4" s="1"/>
  <c r="H88" i="4" s="1"/>
  <c r="S82" i="4"/>
  <c r="S84" i="4" s="1"/>
  <c r="S85" i="4" s="1"/>
  <c r="S86" i="4" l="1"/>
  <c r="S87" i="4" s="1"/>
  <c r="S88" i="4" s="1"/>
  <c r="I98" i="4"/>
  <c r="S83" i="4"/>
</calcChain>
</file>

<file path=xl/sharedStrings.xml><?xml version="1.0" encoding="utf-8"?>
<sst xmlns="http://schemas.openxmlformats.org/spreadsheetml/2006/main" count="117" uniqueCount="107">
  <si>
    <t>ASSOCIATE LECTURER ASSIGNMENT TERMS</t>
  </si>
  <si>
    <r>
      <t xml:space="preserve">These details must be completed by the School and a copy of the Associate Lecturer Assignment Terms submitted with the SRF for approval. Contracts will not be processed without this completed form as it confirms the basis of terms of employment. Please complete all fields marked with an </t>
    </r>
    <r>
      <rPr>
        <b/>
        <sz val="11"/>
        <color rgb="FFFF0000"/>
        <rFont val="Effra Light"/>
        <family val="2"/>
      </rPr>
      <t>*</t>
    </r>
    <r>
      <rPr>
        <sz val="11"/>
        <color theme="1"/>
        <rFont val="Effra Light"/>
        <family val="2"/>
      </rPr>
      <t>.</t>
    </r>
  </si>
  <si>
    <t>Personal Details of Person to be Appointed</t>
  </si>
  <si>
    <r>
      <t>Name</t>
    </r>
    <r>
      <rPr>
        <b/>
        <sz val="11"/>
        <color rgb="FFFF0000"/>
        <rFont val="Effra Light"/>
        <family val="2"/>
      </rPr>
      <t>*</t>
    </r>
  </si>
  <si>
    <t>Surname, Forename</t>
  </si>
  <si>
    <r>
      <t>Employee Reference (if known)</t>
    </r>
    <r>
      <rPr>
        <b/>
        <sz val="11"/>
        <color rgb="FFFF0000"/>
        <rFont val="Effra Light"/>
        <family val="2"/>
      </rPr>
      <t>*</t>
    </r>
  </si>
  <si>
    <t>Rationale for Sessional Cover</t>
  </si>
  <si>
    <r>
      <t>Why is sessional cover required</t>
    </r>
    <r>
      <rPr>
        <b/>
        <sz val="11"/>
        <color rgb="FFFF0000"/>
        <rFont val="Effra Light"/>
        <family val="2"/>
      </rPr>
      <t>*</t>
    </r>
  </si>
  <si>
    <t>Cover short-term staff absence</t>
  </si>
  <si>
    <r>
      <t>Summary of work</t>
    </r>
    <r>
      <rPr>
        <b/>
        <sz val="11"/>
        <color rgb="FFFF0000"/>
        <rFont val="Effra Light"/>
        <family val="2"/>
      </rPr>
      <t>*</t>
    </r>
  </si>
  <si>
    <t>e.g. teach module, including marking and setting of exam</t>
  </si>
  <si>
    <t>Dates of Contract</t>
  </si>
  <si>
    <t>Staff must be contracted for the full period that work may be required. For example, if teaching in the Autumn Term and marking in the Summer Term, the contract must run for the whole of this period.</t>
  </si>
  <si>
    <r>
      <t>Enter start date (mm/yy)</t>
    </r>
    <r>
      <rPr>
        <b/>
        <sz val="11"/>
        <color rgb="FFFF0000"/>
        <rFont val="Effra Light"/>
        <family val="2"/>
      </rPr>
      <t>*</t>
    </r>
  </si>
  <si>
    <r>
      <t>Enter end date (mm/yy)</t>
    </r>
    <r>
      <rPr>
        <b/>
        <sz val="11"/>
        <color rgb="FFFF0000"/>
        <rFont val="Effra Light"/>
        <family val="2"/>
      </rPr>
      <t>*</t>
    </r>
  </si>
  <si>
    <t>Details of Teaching</t>
  </si>
  <si>
    <r>
      <t>Module Reference(s)</t>
    </r>
    <r>
      <rPr>
        <b/>
        <sz val="11"/>
        <color rgb="FFFF0000"/>
        <rFont val="Effra Light"/>
        <family val="2"/>
      </rPr>
      <t>*</t>
    </r>
  </si>
  <si>
    <t>Module A</t>
  </si>
  <si>
    <t>Module B</t>
  </si>
  <si>
    <t>Module C</t>
  </si>
  <si>
    <t>Module D</t>
  </si>
  <si>
    <r>
      <t>Enter teaching contact hours per week</t>
    </r>
    <r>
      <rPr>
        <b/>
        <sz val="11"/>
        <color rgb="FFFF0000"/>
        <rFont val="Effra Light"/>
        <family val="2"/>
      </rPr>
      <t>*</t>
    </r>
  </si>
  <si>
    <t>Multiplier x 3</t>
  </si>
  <si>
    <r>
      <t>Enter number of weeks of teaching</t>
    </r>
    <r>
      <rPr>
        <b/>
        <sz val="11"/>
        <color rgb="FFFF0000"/>
        <rFont val="Effra Light"/>
        <family val="2"/>
      </rPr>
      <t>*</t>
    </r>
  </si>
  <si>
    <t>Total teaching related hrs per module</t>
  </si>
  <si>
    <t>Total Teaching Hours</t>
  </si>
  <si>
    <t>Details of Marking/Assessment</t>
  </si>
  <si>
    <t>Module Reference(s)</t>
  </si>
  <si>
    <r>
      <t>Enter hours for exam marking</t>
    </r>
    <r>
      <rPr>
        <b/>
        <sz val="11"/>
        <color rgb="FFFF0000"/>
        <rFont val="Effra Light"/>
        <family val="2"/>
      </rPr>
      <t>*</t>
    </r>
  </si>
  <si>
    <r>
      <t>Enter hours for coursework marking</t>
    </r>
    <r>
      <rPr>
        <b/>
        <sz val="11"/>
        <color rgb="FFFF0000"/>
        <rFont val="Effra Light"/>
        <family val="2"/>
      </rPr>
      <t>*</t>
    </r>
  </si>
  <si>
    <r>
      <t>Enter hrs for other assessment</t>
    </r>
    <r>
      <rPr>
        <b/>
        <sz val="11"/>
        <color rgb="FFFF0000"/>
        <rFont val="Effra Light"/>
        <family val="2"/>
      </rPr>
      <t>*</t>
    </r>
  </si>
  <si>
    <t>Total marking/assess hrs per module</t>
  </si>
  <si>
    <t>Total Marking/Assessment Hours</t>
  </si>
  <si>
    <r>
      <t>Additional hours for induction, specific professional development or other activities</t>
    </r>
    <r>
      <rPr>
        <b/>
        <sz val="11"/>
        <color rgb="FFFF0000"/>
        <rFont val="Effra Light"/>
        <family val="2"/>
      </rPr>
      <t>*</t>
    </r>
  </si>
  <si>
    <t>Add details of induction, training or specific professional development if required. Also add any other activities which will be required.  Please note that a further percentage for CPD will be added below.</t>
  </si>
  <si>
    <r>
      <t>Enter Additional Hours</t>
    </r>
    <r>
      <rPr>
        <b/>
        <sz val="11"/>
        <color rgb="FFFF0000"/>
        <rFont val="Effra Light"/>
        <family val="2"/>
      </rPr>
      <t>*</t>
    </r>
  </si>
  <si>
    <t>Totals</t>
  </si>
  <si>
    <t>Total of Teaching, Marking/Assessment, &amp; Additional Hours</t>
  </si>
  <si>
    <t>Plus CPD Hours @ 3.5%</t>
  </si>
  <si>
    <t>Total Hours</t>
  </si>
  <si>
    <t>Rounded Up Hours</t>
  </si>
  <si>
    <t>FTE Equivalent over length of contract</t>
  </si>
  <si>
    <t>Rates of pay</t>
  </si>
  <si>
    <r>
      <t xml:space="preserve">All Associate Lecturers are paid in line with the Framework Grades; the activities undertaken must be consistent with the relevant grade role profile. Justification for the </t>
    </r>
    <r>
      <rPr>
        <b/>
        <sz val="11"/>
        <color theme="1"/>
        <rFont val="Effra Light"/>
        <family val="2"/>
      </rPr>
      <t>Grade and Spinal Point selected must be provided in the SRF when submitted for approval.</t>
    </r>
  </si>
  <si>
    <r>
      <t>Grade and spine point</t>
    </r>
    <r>
      <rPr>
        <b/>
        <sz val="11"/>
        <color rgb="FFFF0000"/>
        <rFont val="Effra Light"/>
        <family val="2"/>
      </rPr>
      <t>*</t>
    </r>
  </si>
  <si>
    <t>Grade 6, Spine Point 27</t>
  </si>
  <si>
    <t>Annual Full Time Equivalent Salary</t>
  </si>
  <si>
    <t>Check threshold for fractionalisation</t>
  </si>
  <si>
    <t>Where the FTE calculated above is equivalent to or greater than 0.2FTE, the individual has the option of conversion to a Fractional Fixed Term contract.</t>
  </si>
  <si>
    <r>
      <rPr>
        <b/>
        <sz val="11"/>
        <color theme="1"/>
        <rFont val="Effra Light"/>
        <family val="2"/>
      </rPr>
      <t>What does this mean?</t>
    </r>
    <r>
      <rPr>
        <sz val="11"/>
        <color theme="1"/>
        <rFont val="Effra Light"/>
        <family val="2"/>
      </rPr>
      <t xml:space="preserve"> Fractional Fixed Term Contracts require a defined working pattern; annual leave will be included within the contract and annual leave days must be booked within the term of the contract and will not be paid on termination. Hours Paid Contracts do not require a defined working pattern; an allowance for annual leave will be paid in addition and annual leave is not taken within the contracted time; these are usually relevant for short term or where only a small number of weekly hours are required.</t>
    </r>
  </si>
  <si>
    <t>Option A: Hours paid contract</t>
  </si>
  <si>
    <t>Option B: Fractional contract</t>
  </si>
  <si>
    <t>Paid on the basis of the hours calculation above; no working pattern is required and annual leave is paid in addition at rate of 18.18%.</t>
  </si>
  <si>
    <t>Paid on the basis of calculated FTE plus annual leave; a full working pattern is required and leave entitlement must be booked.</t>
  </si>
  <si>
    <t>Initial hours calculation</t>
  </si>
  <si>
    <t>Initial Hours calculation</t>
  </si>
  <si>
    <t>Annual leave entitlement</t>
  </si>
  <si>
    <t>Total contracted hours</t>
  </si>
  <si>
    <t>Average weekly hours</t>
  </si>
  <si>
    <t>FTE Equivalent</t>
  </si>
  <si>
    <t>FTE Equivalent (with A/L Ent't)</t>
  </si>
  <si>
    <t>Approx. Gross Contract Earnings</t>
  </si>
  <si>
    <t>Approx. Gross Monthly Earnings</t>
  </si>
  <si>
    <t>Choose which type of contract to be issued*</t>
  </si>
  <si>
    <t>Fractional contracts require a notional working pattern to be discussed and agreed with the person to be appointed. Please confirm the working pattern:</t>
  </si>
  <si>
    <t>Mon</t>
  </si>
  <si>
    <t>Tue</t>
  </si>
  <si>
    <t>Wed</t>
  </si>
  <si>
    <t>Thu</t>
  </si>
  <si>
    <t>Fri</t>
  </si>
  <si>
    <t>Sat</t>
  </si>
  <si>
    <t>Sun</t>
  </si>
  <si>
    <t>Weekly hours remaining to be assigned:</t>
  </si>
  <si>
    <t>Cover other unforeseen or urgent short-term additional teaching need</t>
  </si>
  <si>
    <t>Other</t>
  </si>
  <si>
    <t>Grade 6, Spine Point 28</t>
  </si>
  <si>
    <t>Grade 6, Spine Point 29</t>
  </si>
  <si>
    <t>Grade 6, Spine Point 30</t>
  </si>
  <si>
    <t>Grade 6, Spine Point 31</t>
  </si>
  <si>
    <t>Grade 6, Spine Point 32</t>
  </si>
  <si>
    <t>Grade 6, Spine Point 33</t>
  </si>
  <si>
    <t>Grade 6, Spine Point 34</t>
  </si>
  <si>
    <t>Grade 6, Spine Point 35</t>
  </si>
  <si>
    <t>Grade 6, Spine Point 36</t>
  </si>
  <si>
    <t>Start</t>
  </si>
  <si>
    <t>End</t>
  </si>
  <si>
    <t>Month</t>
  </si>
  <si>
    <t>Week</t>
  </si>
  <si>
    <t xml:space="preserve"> </t>
  </si>
  <si>
    <t>Dates of contract</t>
  </si>
  <si>
    <t>Dates must run for the whole contract; so if teaching in the Autumn Term and marking in the summer term, contract must run from 1 September to 30 June</t>
  </si>
  <si>
    <t>Dates also only from start of a month to end of a month</t>
  </si>
  <si>
    <t>For every hour of teaching contact time, all Associate Lecturers will be paid on a multiplier of 3, i.e. one hour paid for contact time and two hours paid at the same rate for preparation and module administration</t>
  </si>
  <si>
    <t>Details of Marking and Assessment</t>
  </si>
  <si>
    <t>Coursework:</t>
  </si>
  <si>
    <t>Any piece of student writing (essay, report) at the length of 2500 words: 30 minutes per piece per student. This baseline can be adjusted to varying numbers of words: 1250 words = 15 minutes, 5000 words = 1 hour, 10 000 words = 2 hours.</t>
  </si>
  <si>
    <t>Example:</t>
  </si>
  <si>
    <t>If an Associate Lecturer provided cover for a module involving two pieces of coursework, one 1250 words and one 2500 word assignment with 40 students enrolled, time for assessment should be calculated as follows:</t>
  </si>
  <si>
    <t>40 x 15 minutes = 10 hours</t>
  </si>
  <si>
    <t>40 x 30 minutes = 20 hours</t>
  </si>
  <si>
    <t>10+20 = 30 hours for marking and feedback in addition to time paid for teaching.</t>
  </si>
  <si>
    <t>This should be a guide for minimum payments which could be exceeded if, for example, the Associate Lecturer is expected to give comprehensive feedback with an emphasis on points for improvement, e.g. for a shorter Part 1 piece of coursework. In such cases, time could be added to take this into account.</t>
  </si>
  <si>
    <t>Exam marking:</t>
  </si>
  <si>
    <t xml:space="preserve">When calculating the time required to mark test or exam scripts, consideration should be given to the length of the exam, number of questions to be answered and estimated word count of exam answers. The maximum number of scripts per hour should be 4 for 1-hour tests or exams; or exams with questions that require short answers only; and/or scripts that can be marked with a clear marking scheme/model answers. </t>
  </si>
  <si>
    <t>The number of 4 scripts per hour should be reduced for longer exams requiring longer/more complex answers.</t>
  </si>
  <si>
    <t>All other forms of assessment:</t>
  </si>
  <si>
    <t>The module convener or colleagues involved in the same/similar assessment activities should be consulted to estimate the time it takes to mark an individual assignment, which should then be multiplied by the number of students enrolled in the module. Where, as will be the case for Part 1 modules, the number of students cannot be ascertained at the time of issuing a contract, calculations should be made on an average student enrolment on the respective module in the past, or the best available forecast. If student numbers significantly exceed the time allocated, revisions can be made to the Assisgnment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</si>
</sst>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quot;£&quot;#,##0"/>
    <numFmt numFmtId="166" formatCode="0.000"/>
    <numFmt numFmtId="167" formatCode="mmm\ yyyy"/>
  </numFmts>
  <fonts count="11">
    <font>
      <sz val="11"/>
      <color theme="1"/>
      <name val="Calibri"/>
      <family val="2"/>
      <scheme val="minor"/>
    </font>
    <font>
      <sz val="11"/>
      <color theme="1"/>
      <name val="Calibri"/>
      <family val="2"/>
      <scheme val="minor"/>
    </font>
    <font>
      <sz val="11"/>
      <color theme="1"/>
      <name val="Effra Light"/>
      <family val="2"/>
    </font>
    <font>
      <b/>
      <sz val="22"/>
      <color rgb="FFD2002E"/>
      <name val="Effra"/>
      <family val="2"/>
    </font>
    <font>
      <b/>
      <sz val="11"/>
      <color theme="1"/>
      <name val="Effra Light"/>
      <family val="2"/>
    </font>
    <font>
      <b/>
      <sz val="11"/>
      <color theme="0"/>
      <name val="Effra Light"/>
      <family val="2"/>
    </font>
    <font>
      <b/>
      <sz val="11"/>
      <name val="Effra Light"/>
      <family val="2"/>
    </font>
    <font>
      <sz val="8"/>
      <name val="Calibri"/>
      <family val="2"/>
      <scheme val="minor"/>
    </font>
    <font>
      <sz val="11"/>
      <name val="Effra Light"/>
      <family val="2"/>
    </font>
    <font>
      <b/>
      <sz val="14"/>
      <color theme="1"/>
      <name val="Effra"/>
      <family val="2"/>
    </font>
    <font>
      <b/>
      <sz val="11"/>
      <color rgb="FFFF0000"/>
      <name val="Effra Light"/>
      <family val="2"/>
    </font>
  </fonts>
  <fills count="5">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4.9989318521683403E-2"/>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wrapText="1"/>
    </xf>
    <xf numFmtId="0" fontId="4" fillId="0" borderId="0" xfId="0" applyFont="1" applyAlignment="1">
      <alignment wrapText="1"/>
    </xf>
    <xf numFmtId="0" fontId="8" fillId="2" borderId="0" xfId="0" applyFont="1" applyFill="1" applyAlignment="1">
      <alignment horizontal="left" wrapText="1"/>
    </xf>
    <xf numFmtId="0" fontId="9" fillId="0" borderId="0" xfId="0" applyFont="1" applyAlignment="1">
      <alignment wrapText="1"/>
    </xf>
    <xf numFmtId="14" fontId="0" fillId="0" borderId="0" xfId="0" applyNumberFormat="1"/>
    <xf numFmtId="0" fontId="5" fillId="3" borderId="8" xfId="0" applyFont="1" applyFill="1" applyBorder="1"/>
    <xf numFmtId="0" fontId="6" fillId="2" borderId="0" xfId="0" applyFont="1" applyFill="1" applyAlignment="1">
      <alignment horizontal="right"/>
    </xf>
    <xf numFmtId="0" fontId="4" fillId="0" borderId="0" xfId="0" applyFont="1"/>
    <xf numFmtId="0" fontId="8" fillId="0" borderId="0" xfId="0" applyFont="1"/>
    <xf numFmtId="0" fontId="4" fillId="0" borderId="0" xfId="0" applyFont="1" applyAlignment="1">
      <alignment horizontal="right"/>
    </xf>
    <xf numFmtId="0" fontId="4" fillId="0" borderId="0" xfId="0" applyFont="1" applyAlignment="1" applyProtection="1">
      <alignment horizontal="center"/>
      <protection locked="0"/>
    </xf>
    <xf numFmtId="0" fontId="2" fillId="0" borderId="0" xfId="0" applyFont="1" applyAlignment="1">
      <alignment horizontal="right"/>
    </xf>
    <xf numFmtId="3" fontId="0" fillId="0" borderId="0" xfId="0" applyNumberFormat="1"/>
    <xf numFmtId="9" fontId="0" fillId="0" borderId="0" xfId="2" applyFont="1"/>
    <xf numFmtId="17" fontId="0" fillId="0" borderId="0" xfId="0" applyNumberFormat="1"/>
    <xf numFmtId="0" fontId="2" fillId="0" borderId="0" xfId="0" applyFont="1" applyAlignment="1">
      <alignment horizontal="left" vertical="top" wrapText="1"/>
    </xf>
    <xf numFmtId="0" fontId="5" fillId="3" borderId="8" xfId="0" applyFont="1" applyFill="1" applyBorder="1" applyAlignment="1">
      <alignment horizontal="left"/>
    </xf>
    <xf numFmtId="0" fontId="5" fillId="3" borderId="0" xfId="0" applyFont="1" applyFill="1" applyAlignment="1">
      <alignment horizontal="left"/>
    </xf>
    <xf numFmtId="165" fontId="2" fillId="4" borderId="10" xfId="0" applyNumberFormat="1" applyFont="1" applyFill="1" applyBorder="1" applyAlignment="1">
      <alignment horizontal="center"/>
    </xf>
    <xf numFmtId="0" fontId="2" fillId="0" borderId="10" xfId="0" applyFont="1" applyBorder="1" applyAlignment="1">
      <alignment horizontal="right"/>
    </xf>
    <xf numFmtId="0" fontId="2" fillId="0" borderId="10" xfId="0" applyFont="1" applyBorder="1" applyAlignment="1" applyProtection="1">
      <alignment horizontal="left"/>
      <protection locked="0"/>
    </xf>
    <xf numFmtId="0" fontId="2" fillId="0" borderId="10" xfId="0" applyFont="1" applyBorder="1" applyAlignment="1">
      <alignment horizontal="left"/>
    </xf>
    <xf numFmtId="0" fontId="8"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protection locked="0"/>
    </xf>
    <xf numFmtId="0" fontId="4" fillId="0" borderId="0" xfId="0" applyFont="1" applyAlignment="1">
      <alignment horizontal="right"/>
    </xf>
    <xf numFmtId="0" fontId="4" fillId="0" borderId="9" xfId="0" applyFont="1" applyBorder="1" applyAlignment="1">
      <alignment horizontal="right"/>
    </xf>
    <xf numFmtId="0" fontId="4" fillId="4" borderId="10" xfId="0" applyFont="1" applyFill="1" applyBorder="1" applyAlignment="1">
      <alignment horizontal="center"/>
    </xf>
    <xf numFmtId="2" fontId="4" fillId="4" borderId="10" xfId="0" applyNumberFormat="1" applyFont="1" applyFill="1" applyBorder="1" applyAlignment="1">
      <alignment horizontal="center"/>
    </xf>
    <xf numFmtId="166" fontId="4" fillId="4" borderId="10" xfId="0" applyNumberFormat="1" applyFont="1" applyFill="1" applyBorder="1" applyAlignment="1">
      <alignment horizontal="center"/>
    </xf>
    <xf numFmtId="0" fontId="2" fillId="0" borderId="10" xfId="0" applyFont="1" applyBorder="1" applyAlignment="1" applyProtection="1">
      <alignment horizontal="center"/>
      <protection locked="0"/>
    </xf>
    <xf numFmtId="0" fontId="8" fillId="0" borderId="10" xfId="0" applyFont="1" applyBorder="1" applyAlignment="1">
      <alignment horizontal="left"/>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0" borderId="1" xfId="0" applyFont="1" applyBorder="1" applyAlignment="1">
      <alignment horizontal="right"/>
    </xf>
    <xf numFmtId="0" fontId="4" fillId="0" borderId="2" xfId="0" applyFont="1" applyBorder="1" applyAlignment="1">
      <alignment horizontal="right"/>
    </xf>
    <xf numFmtId="0" fontId="2" fillId="4" borderId="10" xfId="0" applyFont="1" applyFill="1" applyBorder="1" applyAlignment="1">
      <alignment horizontal="left" vertical="top" wrapText="1"/>
    </xf>
    <xf numFmtId="0" fontId="2" fillId="4" borderId="10" xfId="0" applyFont="1" applyFill="1" applyBorder="1" applyAlignment="1">
      <alignment horizontal="center" vertical="top"/>
    </xf>
    <xf numFmtId="0" fontId="2" fillId="4" borderId="10" xfId="0" applyFont="1" applyFill="1" applyBorder="1" applyAlignment="1">
      <alignment horizontal="center"/>
    </xf>
    <xf numFmtId="0" fontId="2" fillId="0" borderId="0" xfId="0" applyFont="1" applyAlignment="1">
      <alignment horizontal="left" wrapText="1"/>
    </xf>
    <xf numFmtId="0" fontId="2" fillId="4" borderId="10"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167" fontId="2" fillId="0" borderId="10" xfId="0" applyNumberFormat="1" applyFont="1" applyBorder="1" applyAlignment="1" applyProtection="1">
      <alignment horizontal="center"/>
      <protection locked="0"/>
    </xf>
    <xf numFmtId="0" fontId="3" fillId="0" borderId="0" xfId="0" applyFont="1" applyAlignment="1">
      <alignment horizontal="left" vertical="center"/>
    </xf>
    <xf numFmtId="0" fontId="8" fillId="0" borderId="10" xfId="0" applyFont="1" applyBorder="1" applyAlignment="1">
      <alignment horizontal="left" vertical="top"/>
    </xf>
    <xf numFmtId="0" fontId="2" fillId="0" borderId="10" xfId="0" applyFont="1" applyBorder="1" applyAlignment="1" applyProtection="1">
      <alignment horizontal="left" vertical="top" wrapText="1"/>
      <protection locked="0"/>
    </xf>
    <xf numFmtId="0" fontId="2" fillId="0" borderId="10" xfId="0" applyFont="1" applyBorder="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8" fillId="0" borderId="0" xfId="0" applyFont="1" applyAlignment="1">
      <alignment horizontal="right"/>
    </xf>
    <xf numFmtId="2" fontId="8" fillId="0" borderId="0" xfId="0" applyNumberFormat="1" applyFont="1" applyAlignment="1">
      <alignment horizontal="right"/>
    </xf>
    <xf numFmtId="166" fontId="2" fillId="0" borderId="0" xfId="0" applyNumberFormat="1" applyFont="1" applyAlignment="1">
      <alignment horizontal="right"/>
    </xf>
    <xf numFmtId="165" fontId="2" fillId="0" borderId="0" xfId="0" applyNumberFormat="1" applyFont="1" applyAlignment="1">
      <alignment horizontal="right"/>
    </xf>
    <xf numFmtId="0" fontId="2" fillId="0" borderId="0" xfId="0" applyFont="1" applyAlignment="1" applyProtection="1">
      <alignment horizontal="left"/>
      <protection locked="0"/>
    </xf>
    <xf numFmtId="166" fontId="8" fillId="2" borderId="0" xfId="0" applyNumberFormat="1" applyFont="1" applyFill="1" applyAlignment="1">
      <alignment horizontal="right"/>
    </xf>
    <xf numFmtId="0" fontId="2" fillId="0" borderId="0" xfId="0" applyFont="1" applyAlignment="1" applyProtection="1">
      <alignment horizontal="center"/>
      <protection locked="0"/>
    </xf>
  </cellXfs>
  <cellStyles count="3">
    <cellStyle name="Currency 2" xfId="1" xr:uid="{00000000-0005-0000-0000-000000000000}"/>
    <cellStyle name="Normal" xfId="0" builtinId="0"/>
    <cellStyle name="Percent" xfId="2" builtinId="5"/>
  </cellStyles>
  <dxfs count="4">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val="0"/>
        <i val="0"/>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Guidance Notes'!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15</xdr:col>
      <xdr:colOff>155575</xdr:colOff>
      <xdr:row>0</xdr:row>
      <xdr:rowOff>77260</xdr:rowOff>
    </xdr:from>
    <xdr:to>
      <xdr:col>19</xdr:col>
      <xdr:colOff>238125</xdr:colOff>
      <xdr:row>2</xdr:row>
      <xdr:rowOff>123825</xdr:rowOff>
    </xdr:to>
    <xdr:pic>
      <xdr:nvPicPr>
        <xdr:cNvPr id="2" name="Picture 1">
          <a:extLst>
            <a:ext uri="{FF2B5EF4-FFF2-40B4-BE49-F238E27FC236}">
              <a16:creationId xmlns:a16="http://schemas.microsoft.com/office/drawing/2014/main" id="{D3A3EE39-5312-4E48-89CF-3AD564684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70450" y="77260"/>
          <a:ext cx="1339850" cy="427565"/>
        </a:xfrm>
        <a:prstGeom prst="rect">
          <a:avLst/>
        </a:prstGeom>
        <a:noFill/>
        <a:ln>
          <a:noFill/>
        </a:ln>
      </xdr:spPr>
    </xdr:pic>
    <xdr:clientData/>
  </xdr:twoCellAnchor>
  <xdr:twoCellAnchor editAs="oneCell">
    <xdr:from>
      <xdr:col>19</xdr:col>
      <xdr:colOff>129117</xdr:colOff>
      <xdr:row>21</xdr:row>
      <xdr:rowOff>24342</xdr:rowOff>
    </xdr:from>
    <xdr:to>
      <xdr:col>19</xdr:col>
      <xdr:colOff>275167</xdr:colOff>
      <xdr:row>21</xdr:row>
      <xdr:rowOff>170392</xdr:rowOff>
    </xdr:to>
    <xdr:pic>
      <xdr:nvPicPr>
        <xdr:cNvPr id="4" name="Graphic 3" descr="Information with solid fill">
          <a:hlinkClick xmlns:r="http://schemas.openxmlformats.org/officeDocument/2006/relationships" r:id="rId2"/>
          <a:extLst>
            <a:ext uri="{FF2B5EF4-FFF2-40B4-BE49-F238E27FC236}">
              <a16:creationId xmlns:a16="http://schemas.microsoft.com/office/drawing/2014/main" id="{E216C7C9-65C7-47B9-83D4-7072F949AF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59450" y="3903134"/>
          <a:ext cx="146050" cy="146050"/>
        </a:xfrm>
        <a:prstGeom prst="rect">
          <a:avLst/>
        </a:prstGeom>
      </xdr:spPr>
    </xdr:pic>
    <xdr:clientData/>
  </xdr:twoCellAnchor>
  <xdr:oneCellAnchor>
    <xdr:from>
      <xdr:col>19</xdr:col>
      <xdr:colOff>118534</xdr:colOff>
      <xdr:row>29</xdr:row>
      <xdr:rowOff>24341</xdr:rowOff>
    </xdr:from>
    <xdr:ext cx="146050" cy="146050"/>
    <xdr:pic>
      <xdr:nvPicPr>
        <xdr:cNvPr id="5" name="Graphic 4" descr="Information with solid fill">
          <a:hlinkClick xmlns:r="http://schemas.openxmlformats.org/officeDocument/2006/relationships" r:id="rId2"/>
          <a:extLst>
            <a:ext uri="{FF2B5EF4-FFF2-40B4-BE49-F238E27FC236}">
              <a16:creationId xmlns:a16="http://schemas.microsoft.com/office/drawing/2014/main" id="{9C898E72-9C37-4A77-A936-6A7CEF27C7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48867" y="5199591"/>
          <a:ext cx="146050" cy="146050"/>
        </a:xfrm>
        <a:prstGeom prst="rect">
          <a:avLst/>
        </a:prstGeom>
      </xdr:spPr>
    </xdr:pic>
    <xdr:clientData/>
  </xdr:oneCellAnchor>
  <xdr:oneCellAnchor>
    <xdr:from>
      <xdr:col>19</xdr:col>
      <xdr:colOff>113242</xdr:colOff>
      <xdr:row>37</xdr:row>
      <xdr:rowOff>19050</xdr:rowOff>
    </xdr:from>
    <xdr:ext cx="146050" cy="146050"/>
    <xdr:pic>
      <xdr:nvPicPr>
        <xdr:cNvPr id="6" name="Graphic 5" descr="Information with solid fill">
          <a:hlinkClick xmlns:r="http://schemas.openxmlformats.org/officeDocument/2006/relationships" r:id="rId2"/>
          <a:extLst>
            <a:ext uri="{FF2B5EF4-FFF2-40B4-BE49-F238E27FC236}">
              <a16:creationId xmlns:a16="http://schemas.microsoft.com/office/drawing/2014/main" id="{2299F490-AB52-4C4C-AA7A-B072572DE3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43575" y="6675967"/>
          <a:ext cx="146050" cy="1460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5"/>
  <sheetViews>
    <sheetView showGridLines="0" tabSelected="1" showRuler="0" zoomScaleNormal="100" zoomScaleSheetLayoutView="100" zoomScalePageLayoutView="120" workbookViewId="0">
      <selection activeCell="R50" sqref="R50:T50"/>
    </sheetView>
  </sheetViews>
  <sheetFormatPr defaultColWidth="0" defaultRowHeight="14.5" zeroHeight="1"/>
  <cols>
    <col min="1" max="20" width="4.7265625" customWidth="1"/>
    <col min="21" max="16384" width="4.1796875" hidden="1"/>
  </cols>
  <sheetData>
    <row r="1" spans="1:20"/>
    <row r="2" spans="1:20"/>
    <row r="3" spans="1:20"/>
    <row r="4" spans="1:20"/>
    <row r="5" spans="1:20" ht="14.5" customHeight="1">
      <c r="A5" s="47" t="s">
        <v>0</v>
      </c>
      <c r="B5" s="47"/>
      <c r="C5" s="47"/>
      <c r="D5" s="47"/>
      <c r="E5" s="47"/>
      <c r="F5" s="47"/>
      <c r="G5" s="47"/>
      <c r="H5" s="47"/>
      <c r="I5" s="47"/>
      <c r="J5" s="47"/>
      <c r="K5" s="47"/>
      <c r="L5" s="47"/>
      <c r="M5" s="47"/>
      <c r="N5" s="47"/>
      <c r="O5" s="47"/>
      <c r="P5" s="47"/>
      <c r="Q5" s="47"/>
      <c r="R5" s="47"/>
      <c r="S5" s="47"/>
      <c r="T5" s="47"/>
    </row>
    <row r="6" spans="1:20" ht="14.5" customHeight="1">
      <c r="A6" s="47"/>
      <c r="B6" s="47"/>
      <c r="C6" s="47"/>
      <c r="D6" s="47"/>
      <c r="E6" s="47"/>
      <c r="F6" s="47"/>
      <c r="G6" s="47"/>
      <c r="H6" s="47"/>
      <c r="I6" s="47"/>
      <c r="J6" s="47"/>
      <c r="K6" s="47"/>
      <c r="L6" s="47"/>
      <c r="M6" s="47"/>
      <c r="N6" s="47"/>
      <c r="O6" s="47"/>
      <c r="P6" s="47"/>
      <c r="Q6" s="47"/>
      <c r="R6" s="47"/>
      <c r="S6" s="47"/>
      <c r="T6" s="47"/>
    </row>
    <row r="7" spans="1:20" ht="14.5" customHeight="1">
      <c r="A7" s="18" t="s">
        <v>1</v>
      </c>
      <c r="B7" s="18"/>
      <c r="C7" s="18"/>
      <c r="D7" s="18"/>
      <c r="E7" s="18"/>
      <c r="F7" s="18"/>
      <c r="G7" s="18"/>
      <c r="H7" s="18"/>
      <c r="I7" s="18"/>
      <c r="J7" s="18"/>
      <c r="K7" s="18"/>
      <c r="L7" s="18"/>
      <c r="M7" s="18"/>
      <c r="N7" s="18"/>
      <c r="O7" s="18"/>
      <c r="P7" s="18"/>
      <c r="Q7" s="18"/>
      <c r="R7" s="18"/>
      <c r="S7" s="18"/>
      <c r="T7" s="18"/>
    </row>
    <row r="8" spans="1:20">
      <c r="A8" s="18"/>
      <c r="B8" s="18"/>
      <c r="C8" s="18"/>
      <c r="D8" s="18"/>
      <c r="E8" s="18"/>
      <c r="F8" s="18"/>
      <c r="G8" s="18"/>
      <c r="H8" s="18"/>
      <c r="I8" s="18"/>
      <c r="J8" s="18"/>
      <c r="K8" s="18"/>
      <c r="L8" s="18"/>
      <c r="M8" s="18"/>
      <c r="N8" s="18"/>
      <c r="O8" s="18"/>
      <c r="P8" s="18"/>
      <c r="Q8" s="18"/>
      <c r="R8" s="18"/>
      <c r="S8" s="18"/>
      <c r="T8" s="18"/>
    </row>
    <row r="9" spans="1:20">
      <c r="A9" s="18"/>
      <c r="B9" s="18"/>
      <c r="C9" s="18"/>
      <c r="D9" s="18"/>
      <c r="E9" s="18"/>
      <c r="F9" s="18"/>
      <c r="G9" s="18"/>
      <c r="H9" s="18"/>
      <c r="I9" s="18"/>
      <c r="J9" s="18"/>
      <c r="K9" s="18"/>
      <c r="L9" s="18"/>
      <c r="M9" s="18"/>
      <c r="N9" s="18"/>
      <c r="O9" s="18"/>
      <c r="P9" s="18"/>
      <c r="Q9" s="18"/>
      <c r="R9" s="18"/>
      <c r="S9" s="18"/>
      <c r="T9" s="18"/>
    </row>
    <row r="10" spans="1:20"/>
    <row r="11" spans="1:20">
      <c r="A11" s="19" t="s">
        <v>2</v>
      </c>
      <c r="B11" s="20"/>
      <c r="C11" s="20"/>
      <c r="D11" s="20"/>
      <c r="E11" s="20"/>
      <c r="F11" s="20"/>
      <c r="G11" s="20"/>
      <c r="H11" s="20"/>
      <c r="I11" s="20"/>
      <c r="J11" s="20"/>
      <c r="K11" s="20"/>
      <c r="L11" s="20"/>
      <c r="M11" s="20"/>
      <c r="N11" s="20"/>
      <c r="O11" s="20"/>
      <c r="P11" s="20"/>
      <c r="Q11" s="20"/>
      <c r="R11" s="20"/>
      <c r="S11" s="20"/>
      <c r="T11" s="20"/>
    </row>
    <row r="12" spans="1:20">
      <c r="A12" s="33" t="s">
        <v>3</v>
      </c>
      <c r="B12" s="33"/>
      <c r="C12" s="33"/>
      <c r="D12" s="33"/>
      <c r="E12" s="33"/>
      <c r="F12" s="33"/>
      <c r="G12" s="33"/>
      <c r="H12" s="33"/>
      <c r="I12" s="33"/>
      <c r="J12" s="33"/>
      <c r="K12" s="23" t="s">
        <v>4</v>
      </c>
      <c r="L12" s="23"/>
      <c r="M12" s="23"/>
      <c r="N12" s="23"/>
      <c r="O12" s="23"/>
      <c r="P12" s="23"/>
      <c r="Q12" s="23"/>
      <c r="R12" s="23"/>
      <c r="S12" s="23"/>
      <c r="T12" s="23"/>
    </row>
    <row r="13" spans="1:20">
      <c r="A13" s="48" t="s">
        <v>5</v>
      </c>
      <c r="B13" s="48"/>
      <c r="C13" s="48"/>
      <c r="D13" s="48"/>
      <c r="E13" s="48"/>
      <c r="F13" s="48"/>
      <c r="G13" s="48"/>
      <c r="H13" s="48"/>
      <c r="I13" s="48"/>
      <c r="J13" s="48"/>
      <c r="K13" s="23"/>
      <c r="L13" s="23"/>
      <c r="M13" s="23"/>
      <c r="N13" s="23"/>
      <c r="O13" s="23"/>
      <c r="P13" s="23"/>
      <c r="Q13" s="23"/>
      <c r="R13" s="23"/>
      <c r="S13" s="23"/>
      <c r="T13" s="23"/>
    </row>
    <row r="14" spans="1:20"/>
    <row r="15" spans="1:20" s="8" customFormat="1" ht="14.5" customHeight="1">
      <c r="A15" s="44" t="s">
        <v>6</v>
      </c>
      <c r="B15" s="45"/>
      <c r="C15" s="45"/>
      <c r="D15" s="45"/>
      <c r="E15" s="45"/>
      <c r="F15" s="45"/>
      <c r="G15" s="45"/>
      <c r="H15" s="45"/>
      <c r="I15" s="45"/>
      <c r="J15" s="45"/>
      <c r="K15" s="45"/>
      <c r="L15" s="45"/>
      <c r="M15" s="45"/>
      <c r="N15" s="45"/>
      <c r="O15" s="45"/>
      <c r="P15" s="45"/>
      <c r="Q15" s="45"/>
      <c r="R15" s="45"/>
      <c r="S15" s="45"/>
      <c r="T15" s="45"/>
    </row>
    <row r="16" spans="1:20">
      <c r="A16" s="33" t="s">
        <v>7</v>
      </c>
      <c r="B16" s="33"/>
      <c r="C16" s="33"/>
      <c r="D16" s="33"/>
      <c r="E16" s="33"/>
      <c r="F16" s="33"/>
      <c r="G16" s="33"/>
      <c r="H16" s="33"/>
      <c r="I16" s="33"/>
      <c r="J16" s="33"/>
      <c r="K16" s="23" t="s">
        <v>8</v>
      </c>
      <c r="L16" s="23"/>
      <c r="M16" s="23"/>
      <c r="N16" s="23"/>
      <c r="O16" s="23"/>
      <c r="P16" s="23"/>
      <c r="Q16" s="23"/>
      <c r="R16" s="23"/>
      <c r="S16" s="23"/>
      <c r="T16" s="23"/>
    </row>
    <row r="17" spans="1:20">
      <c r="A17" s="48" t="s">
        <v>9</v>
      </c>
      <c r="B17" s="48"/>
      <c r="C17" s="48"/>
      <c r="D17" s="48"/>
      <c r="E17" s="48"/>
      <c r="F17" s="48"/>
      <c r="G17" s="48"/>
      <c r="H17" s="48"/>
      <c r="I17" s="48"/>
      <c r="J17" s="48"/>
      <c r="K17" s="49" t="s">
        <v>10</v>
      </c>
      <c r="L17" s="49"/>
      <c r="M17" s="49"/>
      <c r="N17" s="49"/>
      <c r="O17" s="49"/>
      <c r="P17" s="49"/>
      <c r="Q17" s="49"/>
      <c r="R17" s="49"/>
      <c r="S17" s="49"/>
      <c r="T17" s="49"/>
    </row>
    <row r="18" spans="1:20">
      <c r="A18" s="48"/>
      <c r="B18" s="48"/>
      <c r="C18" s="48"/>
      <c r="D18" s="48"/>
      <c r="E18" s="48"/>
      <c r="F18" s="48"/>
      <c r="G18" s="48"/>
      <c r="H18" s="48"/>
      <c r="I18" s="48"/>
      <c r="J18" s="48"/>
      <c r="K18" s="49"/>
      <c r="L18" s="49"/>
      <c r="M18" s="49"/>
      <c r="N18" s="49"/>
      <c r="O18" s="49"/>
      <c r="P18" s="49"/>
      <c r="Q18" s="49"/>
      <c r="R18" s="49"/>
      <c r="S18" s="49"/>
      <c r="T18" s="49"/>
    </row>
    <row r="19" spans="1:20">
      <c r="A19" s="48"/>
      <c r="B19" s="48"/>
      <c r="C19" s="48"/>
      <c r="D19" s="48"/>
      <c r="E19" s="48"/>
      <c r="F19" s="48"/>
      <c r="G19" s="48"/>
      <c r="H19" s="48"/>
      <c r="I19" s="48"/>
      <c r="J19" s="48"/>
      <c r="K19" s="49"/>
      <c r="L19" s="49"/>
      <c r="M19" s="49"/>
      <c r="N19" s="49"/>
      <c r="O19" s="49"/>
      <c r="P19" s="49"/>
      <c r="Q19" s="49"/>
      <c r="R19" s="49"/>
      <c r="S19" s="49"/>
      <c r="T19" s="49"/>
    </row>
    <row r="20" spans="1:20">
      <c r="A20" s="48"/>
      <c r="B20" s="48"/>
      <c r="C20" s="48"/>
      <c r="D20" s="48"/>
      <c r="E20" s="48"/>
      <c r="F20" s="48"/>
      <c r="G20" s="48"/>
      <c r="H20" s="48"/>
      <c r="I20" s="48"/>
      <c r="J20" s="48"/>
      <c r="K20" s="49"/>
      <c r="L20" s="49"/>
      <c r="M20" s="49"/>
      <c r="N20" s="49"/>
      <c r="O20" s="49"/>
      <c r="P20" s="49"/>
      <c r="Q20" s="49"/>
      <c r="R20" s="49"/>
      <c r="S20" s="49"/>
      <c r="T20" s="49"/>
    </row>
    <row r="21" spans="1:20"/>
    <row r="22" spans="1:20">
      <c r="A22" s="19" t="s">
        <v>11</v>
      </c>
      <c r="B22" s="20"/>
      <c r="C22" s="20"/>
      <c r="D22" s="20"/>
      <c r="E22" s="20"/>
      <c r="F22" s="20"/>
      <c r="G22" s="20"/>
      <c r="H22" s="20"/>
      <c r="I22" s="20"/>
      <c r="J22" s="20"/>
      <c r="K22" s="20"/>
      <c r="L22" s="20"/>
      <c r="M22" s="20"/>
      <c r="N22" s="20"/>
      <c r="O22" s="20"/>
      <c r="P22" s="20"/>
      <c r="Q22" s="20"/>
      <c r="R22" s="20"/>
      <c r="S22" s="20"/>
      <c r="T22" s="20"/>
    </row>
    <row r="23" spans="1:20" ht="14.5" customHeight="1">
      <c r="A23" s="18" t="s">
        <v>12</v>
      </c>
      <c r="B23" s="18"/>
      <c r="C23" s="18"/>
      <c r="D23" s="18"/>
      <c r="E23" s="18"/>
      <c r="F23" s="18"/>
      <c r="G23" s="18"/>
      <c r="H23" s="18"/>
      <c r="I23" s="18"/>
      <c r="J23" s="18"/>
      <c r="K23" s="18"/>
      <c r="L23" s="18"/>
      <c r="M23" s="18"/>
      <c r="N23" s="18"/>
      <c r="O23" s="18"/>
      <c r="P23" s="18"/>
      <c r="Q23" s="18"/>
      <c r="R23" s="18"/>
      <c r="S23" s="18"/>
      <c r="T23" s="18"/>
    </row>
    <row r="24" spans="1:20" ht="14.5" customHeight="1">
      <c r="A24" s="18"/>
      <c r="B24" s="18"/>
      <c r="C24" s="18"/>
      <c r="D24" s="18"/>
      <c r="E24" s="18"/>
      <c r="F24" s="18"/>
      <c r="G24" s="18"/>
      <c r="H24" s="18"/>
      <c r="I24" s="18"/>
      <c r="J24" s="18"/>
      <c r="K24" s="18"/>
      <c r="L24" s="18"/>
      <c r="M24" s="18"/>
      <c r="N24" s="18"/>
      <c r="O24" s="18"/>
      <c r="P24" s="18"/>
      <c r="Q24" s="18"/>
      <c r="R24" s="18"/>
      <c r="S24" s="18"/>
      <c r="T24" s="18"/>
    </row>
    <row r="25" spans="1:20">
      <c r="A25" s="18"/>
      <c r="B25" s="18"/>
      <c r="C25" s="18"/>
      <c r="D25" s="18"/>
      <c r="E25" s="18"/>
      <c r="F25" s="18"/>
      <c r="G25" s="18"/>
      <c r="H25" s="18"/>
      <c r="I25" s="18"/>
      <c r="J25" s="18"/>
      <c r="K25" s="18"/>
      <c r="L25" s="18"/>
      <c r="M25" s="18"/>
      <c r="N25" s="18"/>
      <c r="O25" s="18"/>
      <c r="P25" s="18"/>
      <c r="Q25" s="18"/>
      <c r="R25" s="18"/>
      <c r="S25" s="18"/>
      <c r="T25" s="18"/>
    </row>
    <row r="26" spans="1:20">
      <c r="A26" s="33" t="s">
        <v>13</v>
      </c>
      <c r="B26" s="33"/>
      <c r="C26" s="33"/>
      <c r="D26" s="33"/>
      <c r="E26" s="33"/>
      <c r="F26" s="33"/>
      <c r="G26" s="33"/>
      <c r="H26" s="46"/>
      <c r="I26" s="46"/>
      <c r="J26" s="46"/>
      <c r="K26" s="33" t="s">
        <v>14</v>
      </c>
      <c r="L26" s="33"/>
      <c r="M26" s="33"/>
      <c r="N26" s="33"/>
      <c r="O26" s="33"/>
      <c r="P26" s="33"/>
      <c r="Q26" s="33"/>
      <c r="R26" s="46"/>
      <c r="S26" s="46"/>
      <c r="T26" s="46"/>
    </row>
    <row r="27" spans="1:20" ht="14.5" customHeight="1">
      <c r="A27" s="42" t="str">
        <f>IF(AND(H26&lt;&gt;"",R26&lt;&gt;""),CONCATENATE("Contractual start dates will be adjusted to run from the first to the last of the month, therefore this contract will be issued for the period ",TEXT(Values!B16,"D MMM YYYY")," to ",TEXT(Values!B17,"d mmm yyyy"),", duration is ",Values!B18," months or ",Values!B19," weeks."),"")</f>
        <v/>
      </c>
      <c r="B27" s="42"/>
      <c r="C27" s="42"/>
      <c r="D27" s="42"/>
      <c r="E27" s="42"/>
      <c r="F27" s="42"/>
      <c r="G27" s="42"/>
      <c r="H27" s="42"/>
      <c r="I27" s="42"/>
      <c r="J27" s="42"/>
      <c r="K27" s="42"/>
      <c r="L27" s="42"/>
      <c r="M27" s="42"/>
      <c r="N27" s="42"/>
      <c r="O27" s="42"/>
      <c r="P27" s="42"/>
      <c r="Q27" s="42"/>
      <c r="R27" s="42"/>
      <c r="S27" s="42"/>
      <c r="T27" s="42"/>
    </row>
    <row r="28" spans="1:20">
      <c r="A28" s="42"/>
      <c r="B28" s="42"/>
      <c r="C28" s="42"/>
      <c r="D28" s="42"/>
      <c r="E28" s="42"/>
      <c r="F28" s="42"/>
      <c r="G28" s="42"/>
      <c r="H28" s="42"/>
      <c r="I28" s="42"/>
      <c r="J28" s="42"/>
      <c r="K28" s="42"/>
      <c r="L28" s="42"/>
      <c r="M28" s="42"/>
      <c r="N28" s="42"/>
      <c r="O28" s="42"/>
      <c r="P28" s="42"/>
      <c r="Q28" s="42"/>
      <c r="R28" s="42"/>
      <c r="S28" s="42"/>
      <c r="T28" s="42"/>
    </row>
    <row r="29" spans="1:20">
      <c r="A29" s="1"/>
      <c r="B29" s="1"/>
      <c r="C29" s="1"/>
      <c r="D29" s="1"/>
      <c r="E29" s="1"/>
      <c r="F29" s="1"/>
      <c r="G29" s="1"/>
      <c r="H29" s="1"/>
      <c r="I29" s="1"/>
      <c r="J29" s="1"/>
    </row>
    <row r="30" spans="1:20">
      <c r="A30" s="19" t="s">
        <v>15</v>
      </c>
      <c r="B30" s="20"/>
      <c r="C30" s="20"/>
      <c r="D30" s="20"/>
      <c r="E30" s="20"/>
      <c r="F30" s="20"/>
      <c r="G30" s="20"/>
      <c r="H30" s="20"/>
      <c r="I30" s="20"/>
      <c r="J30" s="20"/>
      <c r="K30" s="20"/>
      <c r="L30" s="20"/>
      <c r="M30" s="20"/>
      <c r="N30" s="20"/>
      <c r="O30" s="20"/>
      <c r="P30" s="20"/>
      <c r="Q30" s="20"/>
      <c r="R30" s="20"/>
      <c r="S30" s="20"/>
      <c r="T30" s="20"/>
    </row>
    <row r="31" spans="1:20">
      <c r="A31" s="24" t="s">
        <v>16</v>
      </c>
      <c r="B31" s="24"/>
      <c r="C31" s="24"/>
      <c r="D31" s="24"/>
      <c r="E31" s="24"/>
      <c r="F31" s="24"/>
      <c r="G31" s="24"/>
      <c r="H31" s="24"/>
      <c r="I31" s="32" t="s">
        <v>17</v>
      </c>
      <c r="J31" s="32"/>
      <c r="K31" s="32"/>
      <c r="L31" s="32" t="s">
        <v>18</v>
      </c>
      <c r="M31" s="32"/>
      <c r="N31" s="32"/>
      <c r="O31" s="32" t="s">
        <v>19</v>
      </c>
      <c r="P31" s="32"/>
      <c r="Q31" s="32"/>
      <c r="R31" s="32" t="s">
        <v>20</v>
      </c>
      <c r="S31" s="32"/>
      <c r="T31" s="32"/>
    </row>
    <row r="32" spans="1:20">
      <c r="A32" s="33" t="s">
        <v>21</v>
      </c>
      <c r="B32" s="33"/>
      <c r="C32" s="33"/>
      <c r="D32" s="33"/>
      <c r="E32" s="33"/>
      <c r="F32" s="33"/>
      <c r="G32" s="33"/>
      <c r="H32" s="33"/>
      <c r="I32" s="32">
        <v>0</v>
      </c>
      <c r="J32" s="32"/>
      <c r="K32" s="32"/>
      <c r="L32" s="32">
        <v>0</v>
      </c>
      <c r="M32" s="32"/>
      <c r="N32" s="32"/>
      <c r="O32" s="32">
        <v>0</v>
      </c>
      <c r="P32" s="32"/>
      <c r="Q32" s="32"/>
      <c r="R32" s="32">
        <v>0</v>
      </c>
      <c r="S32" s="32"/>
      <c r="T32" s="32"/>
    </row>
    <row r="33" spans="1:20">
      <c r="A33" s="43" t="s">
        <v>22</v>
      </c>
      <c r="B33" s="43"/>
      <c r="C33" s="43"/>
      <c r="D33" s="43"/>
      <c r="E33" s="43"/>
      <c r="F33" s="43"/>
      <c r="G33" s="43"/>
      <c r="H33" s="43"/>
      <c r="I33" s="41">
        <f>I32*3</f>
        <v>0</v>
      </c>
      <c r="J33" s="41"/>
      <c r="K33" s="41"/>
      <c r="L33" s="41">
        <f>L32*3</f>
        <v>0</v>
      </c>
      <c r="M33" s="41"/>
      <c r="N33" s="41"/>
      <c r="O33" s="41">
        <f>O32*3</f>
        <v>0</v>
      </c>
      <c r="P33" s="41"/>
      <c r="Q33" s="41"/>
      <c r="R33" s="41">
        <f>R32*3</f>
        <v>0</v>
      </c>
      <c r="S33" s="41"/>
      <c r="T33" s="41"/>
    </row>
    <row r="34" spans="1:20">
      <c r="A34" s="33" t="s">
        <v>23</v>
      </c>
      <c r="B34" s="33"/>
      <c r="C34" s="33"/>
      <c r="D34" s="33"/>
      <c r="E34" s="33"/>
      <c r="F34" s="33"/>
      <c r="G34" s="33"/>
      <c r="H34" s="33"/>
      <c r="I34" s="32">
        <v>0</v>
      </c>
      <c r="J34" s="32"/>
      <c r="K34" s="32"/>
      <c r="L34" s="32">
        <v>0</v>
      </c>
      <c r="M34" s="32"/>
      <c r="N34" s="32"/>
      <c r="O34" s="32">
        <v>0</v>
      </c>
      <c r="P34" s="32"/>
      <c r="Q34" s="32"/>
      <c r="R34" s="32">
        <v>0</v>
      </c>
      <c r="S34" s="32"/>
      <c r="T34" s="32"/>
    </row>
    <row r="35" spans="1:20" ht="14.5" customHeight="1">
      <c r="A35" s="39" t="s">
        <v>24</v>
      </c>
      <c r="B35" s="39"/>
      <c r="C35" s="39"/>
      <c r="D35" s="39"/>
      <c r="E35" s="39"/>
      <c r="F35" s="39"/>
      <c r="G35" s="39"/>
      <c r="H35" s="39"/>
      <c r="I35" s="40">
        <f>I33*I34</f>
        <v>0</v>
      </c>
      <c r="J35" s="40"/>
      <c r="K35" s="40"/>
      <c r="L35" s="40">
        <f>L33*L34</f>
        <v>0</v>
      </c>
      <c r="M35" s="40"/>
      <c r="N35" s="40"/>
      <c r="O35" s="40">
        <f>O33*O34</f>
        <v>0</v>
      </c>
      <c r="P35" s="40"/>
      <c r="Q35" s="40"/>
      <c r="R35" s="40">
        <f>R33*R34</f>
        <v>0</v>
      </c>
      <c r="S35" s="40"/>
      <c r="T35" s="40"/>
    </row>
    <row r="36" spans="1:20">
      <c r="A36" s="37" t="s">
        <v>25</v>
      </c>
      <c r="B36" s="37"/>
      <c r="C36" s="37"/>
      <c r="D36" s="37"/>
      <c r="E36" s="37"/>
      <c r="F36" s="37"/>
      <c r="G36" s="37"/>
      <c r="H36" s="37"/>
      <c r="I36" s="37"/>
      <c r="J36" s="37"/>
      <c r="K36" s="37"/>
      <c r="L36" s="37"/>
      <c r="M36" s="37"/>
      <c r="N36" s="37"/>
      <c r="O36" s="37"/>
      <c r="P36" s="37"/>
      <c r="Q36" s="37"/>
      <c r="R36" s="29">
        <f>SUM(I35:T35)</f>
        <v>0</v>
      </c>
      <c r="S36" s="29"/>
      <c r="T36" s="29"/>
    </row>
    <row r="37" spans="1:20">
      <c r="A37" s="1"/>
      <c r="B37" s="1"/>
      <c r="C37" s="1"/>
      <c r="D37" s="1"/>
      <c r="E37" s="1"/>
      <c r="F37" s="1"/>
      <c r="G37" s="1"/>
      <c r="H37" s="1"/>
      <c r="I37" s="1"/>
      <c r="J37" s="1"/>
    </row>
    <row r="38" spans="1:20">
      <c r="A38" s="19" t="s">
        <v>26</v>
      </c>
      <c r="B38" s="20"/>
      <c r="C38" s="20"/>
      <c r="D38" s="20"/>
      <c r="E38" s="20"/>
      <c r="F38" s="20"/>
      <c r="G38" s="20"/>
      <c r="H38" s="20"/>
      <c r="I38" s="20"/>
      <c r="J38" s="20"/>
      <c r="K38" s="20"/>
      <c r="L38" s="20"/>
      <c r="M38" s="20"/>
      <c r="N38" s="20"/>
      <c r="O38" s="20"/>
      <c r="P38" s="20"/>
      <c r="Q38" s="20"/>
      <c r="R38" s="20"/>
      <c r="S38" s="20"/>
      <c r="T38" s="20"/>
    </row>
    <row r="39" spans="1:20">
      <c r="A39" s="24" t="s">
        <v>27</v>
      </c>
      <c r="B39" s="24"/>
      <c r="C39" s="24"/>
      <c r="D39" s="24"/>
      <c r="E39" s="24"/>
      <c r="F39" s="24"/>
      <c r="G39" s="24"/>
      <c r="H39" s="24"/>
      <c r="I39" s="50" t="str">
        <f>I31</f>
        <v>Module A</v>
      </c>
      <c r="J39" s="50"/>
      <c r="K39" s="50"/>
      <c r="L39" s="50" t="str">
        <f>L31</f>
        <v>Module B</v>
      </c>
      <c r="M39" s="50"/>
      <c r="N39" s="50"/>
      <c r="O39" s="50" t="str">
        <f>O31</f>
        <v>Module C</v>
      </c>
      <c r="P39" s="50"/>
      <c r="Q39" s="50"/>
      <c r="R39" s="50" t="str">
        <f>R31</f>
        <v>Module D</v>
      </c>
      <c r="S39" s="50"/>
      <c r="T39" s="50"/>
    </row>
    <row r="40" spans="1:20">
      <c r="A40" s="33" t="s">
        <v>28</v>
      </c>
      <c r="B40" s="33"/>
      <c r="C40" s="33"/>
      <c r="D40" s="33"/>
      <c r="E40" s="33"/>
      <c r="F40" s="33"/>
      <c r="G40" s="33"/>
      <c r="H40" s="33"/>
      <c r="I40" s="32">
        <v>0</v>
      </c>
      <c r="J40" s="32"/>
      <c r="K40" s="32"/>
      <c r="L40" s="32">
        <v>0</v>
      </c>
      <c r="M40" s="32"/>
      <c r="N40" s="32"/>
      <c r="O40" s="32">
        <v>0</v>
      </c>
      <c r="P40" s="32"/>
      <c r="Q40" s="32"/>
      <c r="R40" s="32">
        <v>0</v>
      </c>
      <c r="S40" s="32"/>
      <c r="T40" s="32"/>
    </row>
    <row r="41" spans="1:20">
      <c r="A41" s="33" t="s">
        <v>29</v>
      </c>
      <c r="B41" s="33"/>
      <c r="C41" s="33"/>
      <c r="D41" s="33"/>
      <c r="E41" s="33"/>
      <c r="F41" s="33"/>
      <c r="G41" s="33"/>
      <c r="H41" s="33"/>
      <c r="I41" s="32">
        <v>0</v>
      </c>
      <c r="J41" s="32"/>
      <c r="K41" s="32"/>
      <c r="L41" s="32">
        <v>0</v>
      </c>
      <c r="M41" s="32"/>
      <c r="N41" s="32"/>
      <c r="O41" s="32">
        <v>0</v>
      </c>
      <c r="P41" s="32"/>
      <c r="Q41" s="32"/>
      <c r="R41" s="32">
        <v>0</v>
      </c>
      <c r="S41" s="32"/>
      <c r="T41" s="32"/>
    </row>
    <row r="42" spans="1:20">
      <c r="A42" s="33" t="s">
        <v>30</v>
      </c>
      <c r="B42" s="33"/>
      <c r="C42" s="33"/>
      <c r="D42" s="33"/>
      <c r="E42" s="33"/>
      <c r="F42" s="33"/>
      <c r="G42" s="33"/>
      <c r="H42" s="33"/>
      <c r="I42" s="32">
        <v>0</v>
      </c>
      <c r="J42" s="32"/>
      <c r="K42" s="32"/>
      <c r="L42" s="32">
        <v>0</v>
      </c>
      <c r="M42" s="32"/>
      <c r="N42" s="32"/>
      <c r="O42" s="32">
        <v>0</v>
      </c>
      <c r="P42" s="32"/>
      <c r="Q42" s="32"/>
      <c r="R42" s="32">
        <v>0</v>
      </c>
      <c r="S42" s="32"/>
      <c r="T42" s="32"/>
    </row>
    <row r="43" spans="1:20" ht="14.5" customHeight="1">
      <c r="A43" s="39" t="s">
        <v>31</v>
      </c>
      <c r="B43" s="39"/>
      <c r="C43" s="39"/>
      <c r="D43" s="39"/>
      <c r="E43" s="39"/>
      <c r="F43" s="39"/>
      <c r="G43" s="39"/>
      <c r="H43" s="39"/>
      <c r="I43" s="40">
        <f>SUM(I40:K42)</f>
        <v>0</v>
      </c>
      <c r="J43" s="40"/>
      <c r="K43" s="40"/>
      <c r="L43" s="40">
        <f t="shared" ref="L43" si="0">SUM(L40:N42)</f>
        <v>0</v>
      </c>
      <c r="M43" s="40"/>
      <c r="N43" s="40"/>
      <c r="O43" s="40">
        <f t="shared" ref="O43" si="1">SUM(O40:Q42)</f>
        <v>0</v>
      </c>
      <c r="P43" s="40"/>
      <c r="Q43" s="40"/>
      <c r="R43" s="40">
        <f t="shared" ref="R43" si="2">SUM(R40:T42)</f>
        <v>0</v>
      </c>
      <c r="S43" s="40"/>
      <c r="T43" s="40"/>
    </row>
    <row r="44" spans="1:20">
      <c r="A44" s="37" t="s">
        <v>32</v>
      </c>
      <c r="B44" s="37"/>
      <c r="C44" s="37"/>
      <c r="D44" s="37"/>
      <c r="E44" s="37"/>
      <c r="F44" s="37"/>
      <c r="G44" s="37"/>
      <c r="H44" s="37"/>
      <c r="I44" s="37"/>
      <c r="J44" s="37"/>
      <c r="K44" s="37"/>
      <c r="L44" s="37"/>
      <c r="M44" s="37"/>
      <c r="N44" s="37"/>
      <c r="O44" s="37"/>
      <c r="P44" s="37"/>
      <c r="Q44" s="38"/>
      <c r="R44" s="34">
        <f>SUM(I43:T43)</f>
        <v>0</v>
      </c>
      <c r="S44" s="35"/>
      <c r="T44" s="36"/>
    </row>
    <row r="45" spans="1:20">
      <c r="A45" s="1"/>
      <c r="B45" s="1"/>
      <c r="C45" s="1"/>
      <c r="D45" s="1"/>
      <c r="E45" s="1"/>
      <c r="F45" s="1"/>
      <c r="G45" s="1"/>
      <c r="H45" s="1"/>
      <c r="I45" s="1"/>
      <c r="J45" s="1"/>
    </row>
    <row r="46" spans="1:20">
      <c r="A46" s="19" t="s">
        <v>33</v>
      </c>
      <c r="B46" s="20"/>
      <c r="C46" s="20"/>
      <c r="D46" s="20"/>
      <c r="E46" s="20"/>
      <c r="F46" s="20"/>
      <c r="G46" s="20"/>
      <c r="H46" s="20"/>
      <c r="I46" s="20"/>
      <c r="J46" s="20"/>
      <c r="K46" s="20"/>
      <c r="L46" s="20"/>
      <c r="M46" s="20"/>
      <c r="N46" s="20"/>
      <c r="O46" s="20"/>
      <c r="P46" s="20"/>
      <c r="Q46" s="20"/>
      <c r="R46" s="20"/>
      <c r="S46" s="20"/>
      <c r="T46" s="20"/>
    </row>
    <row r="47" spans="1:20" ht="14.5" customHeight="1">
      <c r="A47" s="25" t="s">
        <v>34</v>
      </c>
      <c r="B47" s="25"/>
      <c r="C47" s="25"/>
      <c r="D47" s="25"/>
      <c r="E47" s="25"/>
      <c r="F47" s="25"/>
      <c r="G47" s="25"/>
      <c r="H47" s="25"/>
      <c r="I47" s="25"/>
      <c r="J47" s="25"/>
      <c r="K47" s="25"/>
      <c r="L47" s="25"/>
      <c r="M47" s="25"/>
      <c r="N47" s="25"/>
      <c r="O47" s="25"/>
      <c r="P47" s="25"/>
      <c r="Q47" s="25"/>
      <c r="R47" s="25"/>
      <c r="S47" s="25"/>
      <c r="T47" s="25"/>
    </row>
    <row r="48" spans="1:20">
      <c r="A48" s="25"/>
      <c r="B48" s="25"/>
      <c r="C48" s="25"/>
      <c r="D48" s="25"/>
      <c r="E48" s="25"/>
      <c r="F48" s="25"/>
      <c r="G48" s="25"/>
      <c r="H48" s="25"/>
      <c r="I48" s="25"/>
      <c r="J48" s="25"/>
      <c r="K48" s="25"/>
      <c r="L48" s="25"/>
      <c r="M48" s="25"/>
      <c r="N48" s="25"/>
      <c r="O48" s="25"/>
      <c r="P48" s="25"/>
      <c r="Q48" s="25"/>
      <c r="R48" s="25"/>
      <c r="S48" s="25"/>
      <c r="T48" s="25"/>
    </row>
    <row r="49" spans="1:20">
      <c r="A49" s="25"/>
      <c r="B49" s="25"/>
      <c r="C49" s="25"/>
      <c r="D49" s="25"/>
      <c r="E49" s="25"/>
      <c r="F49" s="25"/>
      <c r="G49" s="25"/>
      <c r="H49" s="25"/>
      <c r="I49" s="25"/>
      <c r="J49" s="25"/>
      <c r="K49" s="25"/>
      <c r="L49" s="25"/>
      <c r="M49" s="25"/>
      <c r="N49" s="25"/>
      <c r="O49" s="25"/>
      <c r="P49" s="25"/>
      <c r="Q49" s="25"/>
      <c r="R49" s="25"/>
      <c r="S49" s="25"/>
      <c r="T49" s="25"/>
    </row>
    <row r="50" spans="1:20">
      <c r="A50" s="27" t="s">
        <v>35</v>
      </c>
      <c r="B50" s="27"/>
      <c r="C50" s="27"/>
      <c r="D50" s="27"/>
      <c r="E50" s="27"/>
      <c r="F50" s="27"/>
      <c r="G50" s="27"/>
      <c r="H50" s="27"/>
      <c r="I50" s="27"/>
      <c r="J50" s="27"/>
      <c r="K50" s="27"/>
      <c r="L50" s="27"/>
      <c r="M50" s="27"/>
      <c r="N50" s="27"/>
      <c r="O50" s="27"/>
      <c r="P50" s="27"/>
      <c r="Q50" s="28"/>
      <c r="R50" s="26"/>
      <c r="S50" s="26"/>
      <c r="T50" s="26"/>
    </row>
    <row r="51" spans="1:20">
      <c r="A51" s="12"/>
      <c r="B51" s="12"/>
      <c r="C51" s="12"/>
      <c r="D51" s="12"/>
      <c r="E51" s="12"/>
      <c r="F51" s="12"/>
      <c r="G51" s="12"/>
      <c r="H51" s="12"/>
      <c r="I51" s="12"/>
      <c r="J51" s="12"/>
      <c r="K51" s="12"/>
      <c r="L51" s="12"/>
      <c r="M51" s="12"/>
      <c r="N51" s="12"/>
      <c r="O51" s="12"/>
      <c r="P51" s="12"/>
      <c r="Q51" s="12"/>
      <c r="R51" s="13"/>
      <c r="S51" s="13"/>
      <c r="T51" s="13"/>
    </row>
    <row r="52" spans="1:20">
      <c r="A52" s="19" t="s">
        <v>36</v>
      </c>
      <c r="B52" s="20"/>
      <c r="C52" s="20"/>
      <c r="D52" s="20"/>
      <c r="E52" s="20"/>
      <c r="F52" s="20"/>
      <c r="G52" s="20"/>
      <c r="H52" s="20"/>
      <c r="I52" s="20"/>
      <c r="J52" s="20"/>
      <c r="K52" s="20"/>
      <c r="L52" s="20"/>
      <c r="M52" s="20"/>
      <c r="N52" s="20"/>
      <c r="O52" s="20"/>
      <c r="P52" s="20"/>
      <c r="Q52" s="20"/>
      <c r="R52" s="20"/>
      <c r="S52" s="20"/>
      <c r="T52" s="20"/>
    </row>
    <row r="53" spans="1:20">
      <c r="Q53" s="9" t="s">
        <v>37</v>
      </c>
      <c r="R53" s="29">
        <f>R36+R44+R50</f>
        <v>0</v>
      </c>
      <c r="S53" s="29"/>
      <c r="T53" s="29"/>
    </row>
    <row r="54" spans="1:20">
      <c r="Q54" s="9" t="s">
        <v>38</v>
      </c>
      <c r="R54" s="30">
        <f>R53*0.035</f>
        <v>0</v>
      </c>
      <c r="S54" s="30"/>
      <c r="T54" s="30"/>
    </row>
    <row r="55" spans="1:20">
      <c r="Q55" s="9" t="s">
        <v>39</v>
      </c>
      <c r="R55" s="30">
        <f>R53+R54</f>
        <v>0</v>
      </c>
      <c r="S55" s="30"/>
      <c r="T55" s="30"/>
    </row>
    <row r="56" spans="1:20">
      <c r="Q56" s="9" t="s">
        <v>40</v>
      </c>
      <c r="R56" s="29">
        <f>ROUNDUP(R55,0)</f>
        <v>0</v>
      </c>
      <c r="S56" s="29"/>
      <c r="T56" s="29"/>
    </row>
    <row r="57" spans="1:20">
      <c r="Q57" s="9" t="s">
        <v>41</v>
      </c>
      <c r="R57" s="31">
        <f>IFERROR((R56/Values!B19/35),0)</f>
        <v>0</v>
      </c>
      <c r="S57" s="31"/>
      <c r="T57" s="31"/>
    </row>
    <row r="58" spans="1:20"/>
    <row r="59" spans="1:20">
      <c r="A59" s="19" t="s">
        <v>42</v>
      </c>
      <c r="B59" s="20"/>
      <c r="C59" s="20"/>
      <c r="D59" s="20"/>
      <c r="E59" s="20"/>
      <c r="F59" s="20"/>
      <c r="G59" s="20"/>
      <c r="H59" s="20"/>
      <c r="I59" s="20"/>
      <c r="J59" s="20"/>
      <c r="K59" s="20"/>
      <c r="L59" s="20"/>
      <c r="M59" s="20"/>
      <c r="N59" s="20"/>
      <c r="O59" s="20"/>
      <c r="P59" s="20"/>
      <c r="Q59" s="20"/>
      <c r="R59" s="20"/>
      <c r="S59" s="20"/>
      <c r="T59" s="20"/>
    </row>
    <row r="60" spans="1:20" ht="14.5" customHeight="1">
      <c r="A60" s="18" t="s">
        <v>43</v>
      </c>
      <c r="B60" s="18"/>
      <c r="C60" s="18"/>
      <c r="D60" s="18"/>
      <c r="E60" s="18"/>
      <c r="F60" s="18"/>
      <c r="G60" s="18"/>
      <c r="H60" s="18"/>
      <c r="I60" s="18"/>
      <c r="J60" s="18"/>
      <c r="K60" s="18"/>
      <c r="L60" s="18"/>
      <c r="M60" s="18"/>
      <c r="N60" s="18"/>
      <c r="O60" s="18"/>
      <c r="P60" s="18"/>
      <c r="Q60" s="18"/>
      <c r="R60" s="18"/>
      <c r="S60" s="18"/>
      <c r="T60" s="18"/>
    </row>
    <row r="61" spans="1:20">
      <c r="A61" s="18"/>
      <c r="B61" s="18"/>
      <c r="C61" s="18"/>
      <c r="D61" s="18"/>
      <c r="E61" s="18"/>
      <c r="F61" s="18"/>
      <c r="G61" s="18"/>
      <c r="H61" s="18"/>
      <c r="I61" s="18"/>
      <c r="J61" s="18"/>
      <c r="K61" s="18"/>
      <c r="L61" s="18"/>
      <c r="M61" s="18"/>
      <c r="N61" s="18"/>
      <c r="O61" s="18"/>
      <c r="P61" s="18"/>
      <c r="Q61" s="18"/>
      <c r="R61" s="18"/>
      <c r="S61" s="18"/>
      <c r="T61" s="18"/>
    </row>
    <row r="62" spans="1:20">
      <c r="A62" s="18"/>
      <c r="B62" s="18"/>
      <c r="C62" s="18"/>
      <c r="D62" s="18"/>
      <c r="E62" s="18"/>
      <c r="F62" s="18"/>
      <c r="G62" s="18"/>
      <c r="H62" s="18"/>
      <c r="I62" s="18"/>
      <c r="J62" s="18"/>
      <c r="K62" s="18"/>
      <c r="L62" s="18"/>
      <c r="M62" s="18"/>
      <c r="N62" s="18"/>
      <c r="O62" s="18"/>
      <c r="P62" s="18"/>
      <c r="Q62" s="18"/>
      <c r="R62" s="18"/>
      <c r="S62" s="18"/>
      <c r="T62" s="18"/>
    </row>
    <row r="63" spans="1:20">
      <c r="A63" s="24" t="s">
        <v>44</v>
      </c>
      <c r="B63" s="24"/>
      <c r="C63" s="24"/>
      <c r="D63" s="24"/>
      <c r="E63" s="24"/>
      <c r="F63" s="23" t="s">
        <v>45</v>
      </c>
      <c r="G63" s="23"/>
      <c r="H63" s="23"/>
      <c r="I63" s="23"/>
      <c r="J63" s="23"/>
      <c r="K63" s="22" t="s">
        <v>46</v>
      </c>
      <c r="L63" s="22"/>
      <c r="M63" s="22"/>
      <c r="N63" s="22"/>
      <c r="O63" s="22"/>
      <c r="P63" s="22"/>
      <c r="Q63" s="22"/>
      <c r="R63" s="21">
        <f>VLOOKUP(F63,Values!A5:E14,2,FALSE)</f>
        <v>33966</v>
      </c>
      <c r="S63" s="21"/>
      <c r="T63" s="21"/>
    </row>
    <row r="64" spans="1:20"/>
    <row r="65" spans="1:20">
      <c r="A65" s="19" t="s">
        <v>47</v>
      </c>
      <c r="B65" s="20"/>
      <c r="C65" s="20"/>
      <c r="D65" s="20"/>
      <c r="E65" s="20"/>
      <c r="F65" s="20"/>
      <c r="G65" s="20"/>
      <c r="H65" s="20"/>
      <c r="I65" s="20"/>
      <c r="J65" s="20"/>
      <c r="K65" s="20"/>
      <c r="L65" s="20"/>
      <c r="M65" s="20"/>
      <c r="N65" s="20"/>
      <c r="O65" s="20"/>
      <c r="P65" s="20"/>
      <c r="Q65" s="20"/>
      <c r="R65" s="20"/>
      <c r="S65" s="20"/>
      <c r="T65" s="20"/>
    </row>
    <row r="66" spans="1:20" ht="14.5" customHeight="1">
      <c r="A66" s="18" t="s">
        <v>48</v>
      </c>
      <c r="B66" s="18"/>
      <c r="C66" s="18"/>
      <c r="D66" s="18"/>
      <c r="E66" s="18"/>
      <c r="F66" s="18"/>
      <c r="G66" s="18"/>
      <c r="H66" s="18"/>
      <c r="I66" s="18"/>
      <c r="J66" s="18"/>
      <c r="K66" s="18"/>
      <c r="L66" s="18"/>
      <c r="M66" s="18"/>
      <c r="N66" s="18"/>
      <c r="O66" s="18"/>
      <c r="P66" s="18"/>
      <c r="Q66" s="18"/>
      <c r="R66" s="18"/>
      <c r="S66" s="18"/>
      <c r="T66" s="18"/>
    </row>
    <row r="67" spans="1:20">
      <c r="A67" s="18"/>
      <c r="B67" s="18"/>
      <c r="C67" s="18"/>
      <c r="D67" s="18"/>
      <c r="E67" s="18"/>
      <c r="F67" s="18"/>
      <c r="G67" s="18"/>
      <c r="H67" s="18"/>
      <c r="I67" s="18"/>
      <c r="J67" s="18"/>
      <c r="K67" s="18"/>
      <c r="L67" s="18"/>
      <c r="M67" s="18"/>
      <c r="N67" s="18"/>
      <c r="O67" s="18"/>
      <c r="P67" s="18"/>
      <c r="Q67" s="18"/>
      <c r="R67" s="18"/>
      <c r="S67" s="18"/>
      <c r="T67" s="18"/>
    </row>
    <row r="68" spans="1:20" ht="14.5" customHeight="1">
      <c r="A68" s="1"/>
      <c r="B68" s="2"/>
      <c r="C68" s="2"/>
      <c r="D68" s="2"/>
      <c r="E68" s="2"/>
      <c r="F68" s="2"/>
      <c r="G68" s="2"/>
      <c r="H68" s="2"/>
      <c r="I68" s="2"/>
      <c r="J68" s="2"/>
      <c r="K68" s="1"/>
      <c r="L68" s="1"/>
      <c r="M68" s="1"/>
      <c r="N68" s="1"/>
      <c r="O68" s="1"/>
      <c r="P68" s="1"/>
      <c r="Q68" s="1"/>
      <c r="R68" s="1"/>
      <c r="S68" s="1"/>
      <c r="T68" s="1"/>
    </row>
    <row r="69" spans="1:20" ht="14.5" customHeight="1">
      <c r="A69" s="18" t="s">
        <v>49</v>
      </c>
      <c r="B69" s="18"/>
      <c r="C69" s="18"/>
      <c r="D69" s="18"/>
      <c r="E69" s="18"/>
      <c r="F69" s="18"/>
      <c r="G69" s="18"/>
      <c r="H69" s="18"/>
      <c r="I69" s="18"/>
      <c r="J69" s="18"/>
      <c r="K69" s="18"/>
      <c r="L69" s="18"/>
      <c r="M69" s="18"/>
      <c r="N69" s="18"/>
      <c r="O69" s="18"/>
      <c r="P69" s="18"/>
      <c r="Q69" s="18"/>
      <c r="R69" s="18"/>
      <c r="S69" s="18"/>
      <c r="T69" s="18"/>
    </row>
    <row r="70" spans="1:20">
      <c r="A70" s="18"/>
      <c r="B70" s="18"/>
      <c r="C70" s="18"/>
      <c r="D70" s="18"/>
      <c r="E70" s="18"/>
      <c r="F70" s="18"/>
      <c r="G70" s="18"/>
      <c r="H70" s="18"/>
      <c r="I70" s="18"/>
      <c r="J70" s="18"/>
      <c r="K70" s="18"/>
      <c r="L70" s="18"/>
      <c r="M70" s="18"/>
      <c r="N70" s="18"/>
      <c r="O70" s="18"/>
      <c r="P70" s="18"/>
      <c r="Q70" s="18"/>
      <c r="R70" s="18"/>
      <c r="S70" s="18"/>
      <c r="T70" s="18"/>
    </row>
    <row r="71" spans="1:20">
      <c r="A71" s="18"/>
      <c r="B71" s="18"/>
      <c r="C71" s="18"/>
      <c r="D71" s="18"/>
      <c r="E71" s="18"/>
      <c r="F71" s="18"/>
      <c r="G71" s="18"/>
      <c r="H71" s="18"/>
      <c r="I71" s="18"/>
      <c r="J71" s="18"/>
      <c r="K71" s="18"/>
      <c r="L71" s="18"/>
      <c r="M71" s="18"/>
      <c r="N71" s="18"/>
      <c r="O71" s="18"/>
      <c r="P71" s="18"/>
      <c r="Q71" s="18"/>
      <c r="R71" s="18"/>
      <c r="S71" s="18"/>
      <c r="T71" s="18"/>
    </row>
    <row r="72" spans="1:20">
      <c r="A72" s="18"/>
      <c r="B72" s="18"/>
      <c r="C72" s="18"/>
      <c r="D72" s="18"/>
      <c r="E72" s="18"/>
      <c r="F72" s="18"/>
      <c r="G72" s="18"/>
      <c r="H72" s="18"/>
      <c r="I72" s="18"/>
      <c r="J72" s="18"/>
      <c r="K72" s="18"/>
      <c r="L72" s="18"/>
      <c r="M72" s="18"/>
      <c r="N72" s="18"/>
      <c r="O72" s="18"/>
      <c r="P72" s="18"/>
      <c r="Q72" s="18"/>
      <c r="R72" s="18"/>
      <c r="S72" s="18"/>
      <c r="T72" s="18"/>
    </row>
    <row r="73" spans="1:20">
      <c r="A73" s="18"/>
      <c r="B73" s="18"/>
      <c r="C73" s="18"/>
      <c r="D73" s="18"/>
      <c r="E73" s="18"/>
      <c r="F73" s="18"/>
      <c r="G73" s="18"/>
      <c r="H73" s="18"/>
      <c r="I73" s="18"/>
      <c r="J73" s="18"/>
      <c r="K73" s="18"/>
      <c r="L73" s="18"/>
      <c r="M73" s="18"/>
      <c r="N73" s="18"/>
      <c r="O73" s="18"/>
      <c r="P73" s="18"/>
      <c r="Q73" s="18"/>
      <c r="R73" s="18"/>
      <c r="S73" s="18"/>
      <c r="T73" s="18"/>
    </row>
    <row r="74" spans="1:20">
      <c r="A74" s="18"/>
      <c r="B74" s="18"/>
      <c r="C74" s="18"/>
      <c r="D74" s="18"/>
      <c r="E74" s="18"/>
      <c r="F74" s="18"/>
      <c r="G74" s="18"/>
      <c r="H74" s="18"/>
      <c r="I74" s="18"/>
      <c r="J74" s="18"/>
      <c r="K74" s="18"/>
      <c r="L74" s="18"/>
      <c r="M74" s="18"/>
      <c r="N74" s="18"/>
      <c r="O74" s="18"/>
      <c r="P74" s="18"/>
      <c r="Q74" s="18"/>
      <c r="R74" s="18"/>
      <c r="S74" s="18"/>
      <c r="T74" s="18"/>
    </row>
    <row r="75" spans="1:20">
      <c r="A75" s="1"/>
      <c r="B75" s="1"/>
      <c r="C75" s="1"/>
      <c r="D75" s="1"/>
      <c r="E75" s="1"/>
      <c r="F75" s="1"/>
      <c r="G75" s="1"/>
      <c r="H75" s="1"/>
      <c r="I75" s="1"/>
      <c r="J75" s="1"/>
      <c r="K75" s="1"/>
      <c r="L75" s="1"/>
      <c r="M75" s="1"/>
      <c r="N75" s="1"/>
      <c r="O75" s="1"/>
      <c r="P75" s="1"/>
      <c r="Q75" s="1"/>
      <c r="R75" s="1"/>
      <c r="S75" s="1"/>
      <c r="T75" s="1"/>
    </row>
    <row r="76" spans="1:20">
      <c r="A76" s="19" t="s">
        <v>50</v>
      </c>
      <c r="B76" s="20"/>
      <c r="C76" s="20"/>
      <c r="D76" s="20"/>
      <c r="E76" s="20"/>
      <c r="F76" s="20"/>
      <c r="G76" s="20"/>
      <c r="H76" s="20"/>
      <c r="I76" s="20"/>
      <c r="J76" s="1"/>
      <c r="K76" s="1"/>
      <c r="L76" s="20" t="s">
        <v>51</v>
      </c>
      <c r="M76" s="20"/>
      <c r="N76" s="20"/>
      <c r="O76" s="20"/>
      <c r="P76" s="20"/>
      <c r="Q76" s="20"/>
      <c r="R76" s="20"/>
      <c r="S76" s="20"/>
      <c r="T76" s="20"/>
    </row>
    <row r="77" spans="1:20" ht="14.5" customHeight="1">
      <c r="A77" s="18" t="s">
        <v>52</v>
      </c>
      <c r="B77" s="18"/>
      <c r="C77" s="18"/>
      <c r="D77" s="18"/>
      <c r="E77" s="18"/>
      <c r="F77" s="18"/>
      <c r="G77" s="18"/>
      <c r="H77" s="18"/>
      <c r="I77" s="18"/>
      <c r="J77" s="1"/>
      <c r="K77" s="1"/>
      <c r="L77" s="18" t="s">
        <v>53</v>
      </c>
      <c r="M77" s="18"/>
      <c r="N77" s="18"/>
      <c r="O77" s="18"/>
      <c r="P77" s="18"/>
      <c r="Q77" s="18"/>
      <c r="R77" s="18"/>
      <c r="S77" s="18"/>
      <c r="T77" s="18"/>
    </row>
    <row r="78" spans="1:20">
      <c r="A78" s="18"/>
      <c r="B78" s="18"/>
      <c r="C78" s="18"/>
      <c r="D78" s="18"/>
      <c r="E78" s="18"/>
      <c r="F78" s="18"/>
      <c r="G78" s="18"/>
      <c r="H78" s="18"/>
      <c r="I78" s="18"/>
      <c r="J78" s="1"/>
      <c r="K78" s="1"/>
      <c r="L78" s="18"/>
      <c r="M78" s="18"/>
      <c r="N78" s="18"/>
      <c r="O78" s="18"/>
      <c r="P78" s="18"/>
      <c r="Q78" s="18"/>
      <c r="R78" s="18"/>
      <c r="S78" s="18"/>
      <c r="T78" s="18"/>
    </row>
    <row r="79" spans="1:20">
      <c r="A79" s="18"/>
      <c r="B79" s="18"/>
      <c r="C79" s="18"/>
      <c r="D79" s="18"/>
      <c r="E79" s="18"/>
      <c r="F79" s="18"/>
      <c r="G79" s="18"/>
      <c r="H79" s="18"/>
      <c r="I79" s="18"/>
      <c r="J79" s="1"/>
      <c r="K79" s="1"/>
      <c r="L79" s="18"/>
      <c r="M79" s="18"/>
      <c r="N79" s="18"/>
      <c r="O79" s="18"/>
      <c r="P79" s="18"/>
      <c r="Q79" s="18"/>
      <c r="R79" s="18"/>
      <c r="S79" s="18"/>
      <c r="T79" s="18"/>
    </row>
    <row r="80" spans="1:20">
      <c r="A80" s="18"/>
      <c r="B80" s="18"/>
      <c r="C80" s="18"/>
      <c r="D80" s="18"/>
      <c r="E80" s="18"/>
      <c r="F80" s="18"/>
      <c r="G80" s="18"/>
      <c r="H80" s="18"/>
      <c r="I80" s="18"/>
      <c r="J80" s="1"/>
      <c r="K80" s="1"/>
      <c r="L80" s="18"/>
      <c r="M80" s="18"/>
      <c r="N80" s="18"/>
      <c r="O80" s="18"/>
      <c r="P80" s="18"/>
      <c r="Q80" s="18"/>
      <c r="R80" s="18"/>
      <c r="S80" s="18"/>
      <c r="T80" s="18"/>
    </row>
    <row r="81" spans="1:20">
      <c r="A81" s="1"/>
      <c r="B81" s="1"/>
      <c r="C81" s="1"/>
      <c r="D81" s="1"/>
      <c r="E81" s="1"/>
      <c r="F81" s="1"/>
      <c r="G81" s="1"/>
      <c r="H81" s="1"/>
      <c r="I81" s="1"/>
      <c r="J81" s="1"/>
      <c r="K81" s="1"/>
      <c r="L81" s="1"/>
      <c r="M81" s="1"/>
      <c r="N81" s="1"/>
      <c r="O81" s="1"/>
      <c r="P81" s="1"/>
      <c r="Q81" s="1"/>
      <c r="R81" s="1"/>
      <c r="S81" s="1"/>
      <c r="T81" s="1"/>
    </row>
    <row r="82" spans="1:20">
      <c r="A82" s="1" t="s">
        <v>54</v>
      </c>
      <c r="B82" s="1"/>
      <c r="C82" s="1"/>
      <c r="D82" s="1"/>
      <c r="E82" s="1"/>
      <c r="F82" s="1"/>
      <c r="G82" s="1"/>
      <c r="H82" s="53">
        <f>'Version 10'!R56</f>
        <v>0</v>
      </c>
      <c r="I82" s="53"/>
      <c r="J82" s="1"/>
      <c r="K82" s="1"/>
      <c r="L82" s="1" t="s">
        <v>55</v>
      </c>
      <c r="M82" s="1"/>
      <c r="N82" s="1"/>
      <c r="O82" s="1"/>
      <c r="P82" s="1"/>
      <c r="Q82" s="1"/>
      <c r="R82" s="1"/>
      <c r="S82" s="53">
        <f>'Version 10'!R56</f>
        <v>0</v>
      </c>
      <c r="T82" s="53"/>
    </row>
    <row r="83" spans="1:20" hidden="1">
      <c r="A83" s="1"/>
      <c r="B83" s="1"/>
      <c r="C83" s="1"/>
      <c r="D83" s="1"/>
      <c r="E83" s="1"/>
      <c r="F83" s="1"/>
      <c r="G83" s="1"/>
      <c r="H83" s="14"/>
      <c r="I83" s="14"/>
      <c r="J83" s="1"/>
      <c r="K83" s="1"/>
      <c r="L83" s="11" t="s">
        <v>56</v>
      </c>
      <c r="M83" s="11"/>
      <c r="N83" s="11"/>
      <c r="O83" s="11"/>
      <c r="P83" s="11"/>
      <c r="Q83" s="11"/>
      <c r="R83" s="11"/>
      <c r="S83" s="54">
        <f>ROUNDUP('Version 10'!S82*0.1818,2)</f>
        <v>0</v>
      </c>
      <c r="T83" s="54"/>
    </row>
    <row r="84" spans="1:20" hidden="1">
      <c r="A84" s="1" t="s">
        <v>57</v>
      </c>
      <c r="B84" s="1"/>
      <c r="C84" s="1"/>
      <c r="D84" s="1"/>
      <c r="E84" s="1"/>
      <c r="F84" s="1"/>
      <c r="G84" s="1"/>
      <c r="H84" s="14"/>
      <c r="I84" s="14">
        <f>H82</f>
        <v>0</v>
      </c>
      <c r="J84" s="1"/>
      <c r="K84" s="1"/>
      <c r="L84" s="11" t="s">
        <v>57</v>
      </c>
      <c r="M84" s="11"/>
      <c r="N84" s="11"/>
      <c r="O84" s="11"/>
      <c r="P84" s="11"/>
      <c r="Q84" s="11"/>
      <c r="R84" s="11"/>
      <c r="S84" s="55">
        <f>S82*1.1818</f>
        <v>0</v>
      </c>
      <c r="T84" s="55"/>
    </row>
    <row r="85" spans="1:20">
      <c r="A85" s="1" t="s">
        <v>58</v>
      </c>
      <c r="B85" s="1"/>
      <c r="C85" s="1"/>
      <c r="D85" s="1"/>
      <c r="E85" s="1"/>
      <c r="F85" s="1"/>
      <c r="G85" s="1"/>
      <c r="H85" s="53">
        <f>IFERROR(ROUNDUP(R56/Values!B19,2),0)</f>
        <v>0</v>
      </c>
      <c r="I85" s="53"/>
      <c r="J85" s="10"/>
      <c r="K85" s="10"/>
      <c r="L85" s="11" t="s">
        <v>58</v>
      </c>
      <c r="M85" s="11"/>
      <c r="N85" s="11"/>
      <c r="O85" s="11"/>
      <c r="P85" s="11"/>
      <c r="Q85" s="11"/>
      <c r="R85" s="11"/>
      <c r="S85" s="55" t="str">
        <f>IFERROR(S84/Values!B19,"")</f>
        <v/>
      </c>
      <c r="T85" s="55"/>
    </row>
    <row r="86" spans="1:20">
      <c r="A86" s="1" t="s">
        <v>59</v>
      </c>
      <c r="B86" s="1"/>
      <c r="C86" s="1"/>
      <c r="D86" s="1"/>
      <c r="E86" s="1"/>
      <c r="F86" s="1"/>
      <c r="G86" s="1"/>
      <c r="H86" s="59">
        <f>'Version 10'!R57</f>
        <v>0</v>
      </c>
      <c r="I86" s="59"/>
      <c r="J86" s="1"/>
      <c r="K86" s="1"/>
      <c r="L86" s="1" t="s">
        <v>60</v>
      </c>
      <c r="M86" s="1"/>
      <c r="N86" s="1"/>
      <c r="O86" s="1"/>
      <c r="P86" s="1"/>
      <c r="Q86" s="1"/>
      <c r="R86" s="1"/>
      <c r="S86" s="56" t="str">
        <f>IFERROR(S85/35,"")</f>
        <v/>
      </c>
      <c r="T86" s="56"/>
    </row>
    <row r="87" spans="1:20">
      <c r="A87" s="1" t="s">
        <v>61</v>
      </c>
      <c r="B87" s="1"/>
      <c r="C87" s="1"/>
      <c r="D87" s="1"/>
      <c r="E87" s="1"/>
      <c r="F87" s="1"/>
      <c r="G87" s="1"/>
      <c r="H87" s="57">
        <f>IFERROR(R63*H86*Values!B18/12*1.1818,0)</f>
        <v>0</v>
      </c>
      <c r="I87" s="57"/>
      <c r="J87" s="1"/>
      <c r="K87" s="1"/>
      <c r="L87" s="1" t="s">
        <v>61</v>
      </c>
      <c r="M87" s="1"/>
      <c r="N87" s="1"/>
      <c r="O87" s="1"/>
      <c r="P87" s="1"/>
      <c r="Q87" s="1"/>
      <c r="R87" s="1"/>
      <c r="S87" s="57" t="e">
        <f>S86*R63*Values!B18/12</f>
        <v>#VALUE!</v>
      </c>
      <c r="T87" s="57"/>
    </row>
    <row r="88" spans="1:20">
      <c r="A88" s="1" t="s">
        <v>62</v>
      </c>
      <c r="B88" s="1"/>
      <c r="C88" s="1"/>
      <c r="D88" s="1"/>
      <c r="E88" s="1"/>
      <c r="F88" s="1"/>
      <c r="G88" s="1"/>
      <c r="H88" s="57">
        <f>IFERROR(H87/Values!B18,0)</f>
        <v>0</v>
      </c>
      <c r="I88" s="57"/>
      <c r="J88" s="1"/>
      <c r="K88" s="1"/>
      <c r="L88" s="1" t="s">
        <v>62</v>
      </c>
      <c r="M88" s="1"/>
      <c r="N88" s="1"/>
      <c r="O88" s="1"/>
      <c r="P88" s="1"/>
      <c r="Q88" s="1"/>
      <c r="R88" s="1"/>
      <c r="S88" s="57" t="e">
        <f>S87/Values!B18</f>
        <v>#VALUE!</v>
      </c>
      <c r="T88" s="57"/>
    </row>
    <row r="89" spans="1:20">
      <c r="A89" s="1"/>
      <c r="B89" s="1"/>
      <c r="C89" s="1"/>
      <c r="D89" s="1"/>
      <c r="E89" s="1"/>
      <c r="F89" s="1"/>
      <c r="G89" s="1"/>
      <c r="H89" s="1"/>
      <c r="I89" s="1"/>
      <c r="J89" s="1"/>
      <c r="K89" s="1"/>
      <c r="L89" s="1"/>
      <c r="M89" s="1"/>
      <c r="N89" s="1"/>
      <c r="O89" s="1"/>
      <c r="P89" s="1"/>
      <c r="Q89" s="1"/>
      <c r="R89" s="1"/>
      <c r="S89" s="1"/>
      <c r="T89" s="1"/>
    </row>
    <row r="90" spans="1:20">
      <c r="A90" s="1" t="s">
        <v>63</v>
      </c>
      <c r="B90" s="1"/>
      <c r="C90" s="1"/>
      <c r="D90" s="1"/>
      <c r="E90" s="1"/>
      <c r="F90" s="1"/>
      <c r="G90" s="1"/>
      <c r="H90" s="1"/>
      <c r="I90" s="1"/>
      <c r="J90" s="1"/>
      <c r="K90" s="1"/>
      <c r="M90" s="1"/>
      <c r="O90" s="58" t="s">
        <v>50</v>
      </c>
      <c r="P90" s="58"/>
      <c r="Q90" s="58"/>
      <c r="R90" s="58"/>
      <c r="S90" s="58"/>
      <c r="T90" s="58"/>
    </row>
    <row r="91" spans="1:20">
      <c r="A91" s="1"/>
      <c r="L91" s="1"/>
      <c r="M91" s="1"/>
      <c r="N91" s="1"/>
      <c r="O91" s="1"/>
      <c r="P91" s="1"/>
      <c r="Q91" s="1"/>
      <c r="R91" s="1"/>
      <c r="S91" s="1"/>
      <c r="T91" s="1"/>
    </row>
    <row r="92" spans="1:20">
      <c r="A92" s="18" t="s">
        <v>64</v>
      </c>
      <c r="B92" s="18"/>
      <c r="C92" s="18"/>
      <c r="D92" s="18"/>
      <c r="E92" s="18"/>
      <c r="F92" s="18"/>
      <c r="G92" s="18"/>
      <c r="H92" s="18"/>
      <c r="I92" s="18"/>
      <c r="J92" s="18"/>
      <c r="K92" s="18"/>
      <c r="L92" s="18"/>
      <c r="M92" s="18"/>
      <c r="N92" s="18"/>
      <c r="O92" s="18"/>
      <c r="P92" s="18"/>
      <c r="Q92" s="18"/>
      <c r="R92" s="18"/>
      <c r="S92" s="18"/>
      <c r="T92" s="18"/>
    </row>
    <row r="93" spans="1:20">
      <c r="A93" s="18"/>
      <c r="B93" s="18"/>
      <c r="C93" s="18"/>
      <c r="D93" s="18"/>
      <c r="E93" s="18"/>
      <c r="F93" s="18"/>
      <c r="G93" s="18"/>
      <c r="H93" s="18"/>
      <c r="I93" s="18"/>
      <c r="J93" s="18"/>
      <c r="K93" s="18"/>
      <c r="L93" s="18"/>
      <c r="M93" s="18"/>
      <c r="N93" s="18"/>
      <c r="O93" s="18"/>
      <c r="P93" s="18"/>
      <c r="Q93" s="18"/>
      <c r="R93" s="18"/>
      <c r="S93" s="18"/>
      <c r="T93" s="18"/>
    </row>
    <row r="94" spans="1:20" ht="14.5" customHeight="1">
      <c r="B94" s="2"/>
      <c r="C94" s="2"/>
      <c r="D94" s="2"/>
      <c r="E94" s="2"/>
      <c r="F94" s="2"/>
      <c r="G94" s="2"/>
      <c r="H94" s="2"/>
      <c r="I94" s="2"/>
      <c r="J94" s="2"/>
      <c r="K94" s="2"/>
      <c r="L94" s="2"/>
      <c r="M94" s="2"/>
    </row>
    <row r="95" spans="1:20">
      <c r="A95" s="52" t="s">
        <v>65</v>
      </c>
      <c r="B95" s="52"/>
      <c r="C95" s="52" t="s">
        <v>66</v>
      </c>
      <c r="D95" s="52"/>
      <c r="E95" s="52" t="s">
        <v>67</v>
      </c>
      <c r="F95" s="52"/>
      <c r="G95" s="52" t="s">
        <v>68</v>
      </c>
      <c r="H95" s="52"/>
      <c r="I95" s="52" t="s">
        <v>69</v>
      </c>
      <c r="J95" s="52"/>
      <c r="K95" s="52" t="s">
        <v>70</v>
      </c>
      <c r="L95" s="52"/>
      <c r="M95" s="52" t="s">
        <v>71</v>
      </c>
      <c r="N95" s="52"/>
    </row>
    <row r="96" spans="1:20">
      <c r="A96" s="60">
        <v>0</v>
      </c>
      <c r="B96" s="60"/>
      <c r="C96" s="60">
        <v>0</v>
      </c>
      <c r="D96" s="60"/>
      <c r="E96" s="60">
        <v>0</v>
      </c>
      <c r="F96" s="60"/>
      <c r="G96" s="60">
        <v>0</v>
      </c>
      <c r="H96" s="60"/>
      <c r="I96" s="60">
        <v>0</v>
      </c>
      <c r="J96" s="60"/>
      <c r="K96" s="60">
        <v>0</v>
      </c>
      <c r="L96" s="60"/>
      <c r="M96" s="60">
        <v>0</v>
      </c>
      <c r="N96" s="60"/>
      <c r="O96" s="1"/>
      <c r="P96" s="1"/>
      <c r="Q96" s="1"/>
      <c r="R96" s="1"/>
      <c r="S96" s="1"/>
      <c r="T96" s="1"/>
    </row>
    <row r="97" spans="1:20">
      <c r="A97" s="1"/>
      <c r="B97" s="1"/>
      <c r="C97" s="1"/>
      <c r="D97" s="1"/>
      <c r="E97" s="1"/>
      <c r="F97" s="1"/>
      <c r="G97" s="1"/>
      <c r="H97" s="1"/>
      <c r="I97" s="1"/>
      <c r="J97" s="1"/>
      <c r="K97" s="1"/>
      <c r="L97" s="1"/>
      <c r="M97" s="1"/>
      <c r="N97" s="1"/>
      <c r="O97" s="1"/>
      <c r="P97" s="1"/>
      <c r="Q97" s="1"/>
      <c r="R97" s="1"/>
      <c r="S97" s="1"/>
      <c r="T97" s="1"/>
    </row>
    <row r="98" spans="1:20">
      <c r="A98" s="1" t="s">
        <v>72</v>
      </c>
      <c r="B98" s="1"/>
      <c r="C98" s="1"/>
      <c r="D98" s="1"/>
      <c r="E98" s="1"/>
      <c r="F98" s="1"/>
      <c r="G98" s="1"/>
      <c r="H98" s="1"/>
      <c r="I98" s="51" t="str">
        <f>IFERROR(S85-SUM(A96:N96),"")</f>
        <v/>
      </c>
      <c r="J98" s="52"/>
      <c r="K98" s="1"/>
      <c r="L98" s="1"/>
      <c r="M98" s="1"/>
      <c r="N98" s="1"/>
      <c r="O98" s="1"/>
      <c r="P98" s="1"/>
      <c r="Q98" s="1"/>
      <c r="R98" s="1"/>
      <c r="S98" s="1"/>
      <c r="T98" s="1"/>
    </row>
    <row r="99" spans="1:20">
      <c r="A99" s="1"/>
      <c r="B99" s="1"/>
      <c r="C99" s="1"/>
      <c r="D99" s="1"/>
      <c r="E99" s="1"/>
      <c r="F99" s="1"/>
      <c r="G99" s="1"/>
      <c r="H99" s="1"/>
      <c r="I99" s="1"/>
      <c r="J99" s="1"/>
      <c r="K99" s="1"/>
      <c r="L99" s="1"/>
      <c r="M99" s="1"/>
      <c r="N99" s="1"/>
      <c r="O99" s="1"/>
      <c r="P99" s="1"/>
      <c r="Q99" s="1"/>
      <c r="R99" s="1"/>
      <c r="S99" s="1"/>
      <c r="T99" s="1"/>
    </row>
    <row r="100" spans="1:20" ht="14.5" customHeight="1"/>
    <row r="101" spans="1:20"/>
    <row r="102" spans="1:20"/>
    <row r="103" spans="1:20"/>
    <row r="104" spans="1:20"/>
    <row r="105" spans="1:20"/>
  </sheetData>
  <sheetProtection selectLockedCells="1"/>
  <sortState xmlns:xlrd2="http://schemas.microsoft.com/office/spreadsheetml/2017/richdata2" ref="O64:P69">
    <sortCondition ref="P69"/>
  </sortState>
  <mergeCells count="127">
    <mergeCell ref="A77:I80"/>
    <mergeCell ref="L77:T80"/>
    <mergeCell ref="H82:I82"/>
    <mergeCell ref="H86:I86"/>
    <mergeCell ref="H87:I87"/>
    <mergeCell ref="H88:I88"/>
    <mergeCell ref="A96:B96"/>
    <mergeCell ref="C96:D96"/>
    <mergeCell ref="E96:F96"/>
    <mergeCell ref="G96:H96"/>
    <mergeCell ref="I96:J96"/>
    <mergeCell ref="K96:L96"/>
    <mergeCell ref="M96:N96"/>
    <mergeCell ref="I98:J98"/>
    <mergeCell ref="S82:T82"/>
    <mergeCell ref="S83:T83"/>
    <mergeCell ref="S84:T84"/>
    <mergeCell ref="S85:T85"/>
    <mergeCell ref="S86:T86"/>
    <mergeCell ref="S87:T87"/>
    <mergeCell ref="S88:T88"/>
    <mergeCell ref="H85:I85"/>
    <mergeCell ref="O90:T90"/>
    <mergeCell ref="A92:T93"/>
    <mergeCell ref="A95:B95"/>
    <mergeCell ref="C95:D95"/>
    <mergeCell ref="E95:F95"/>
    <mergeCell ref="G95:H95"/>
    <mergeCell ref="I95:J95"/>
    <mergeCell ref="K95:L95"/>
    <mergeCell ref="M95:N95"/>
    <mergeCell ref="R34:T34"/>
    <mergeCell ref="A36:Q36"/>
    <mergeCell ref="R36:T36"/>
    <mergeCell ref="A38:T38"/>
    <mergeCell ref="I39:K39"/>
    <mergeCell ref="L39:N39"/>
    <mergeCell ref="O39:Q39"/>
    <mergeCell ref="R39:T39"/>
    <mergeCell ref="I40:K40"/>
    <mergeCell ref="L40:N40"/>
    <mergeCell ref="O40:Q40"/>
    <mergeCell ref="R40:T40"/>
    <mergeCell ref="A39:H39"/>
    <mergeCell ref="A40:H40"/>
    <mergeCell ref="O35:Q35"/>
    <mergeCell ref="R35:T35"/>
    <mergeCell ref="A15:T15"/>
    <mergeCell ref="A22:T22"/>
    <mergeCell ref="A23:T25"/>
    <mergeCell ref="H26:J26"/>
    <mergeCell ref="R26:T26"/>
    <mergeCell ref="A26:G26"/>
    <mergeCell ref="K26:Q26"/>
    <mergeCell ref="A5:T6"/>
    <mergeCell ref="A7:T9"/>
    <mergeCell ref="A11:T11"/>
    <mergeCell ref="K12:T12"/>
    <mergeCell ref="K13:T13"/>
    <mergeCell ref="A12:J12"/>
    <mergeCell ref="A13:J13"/>
    <mergeCell ref="K16:T16"/>
    <mergeCell ref="K17:T20"/>
    <mergeCell ref="A17:J20"/>
    <mergeCell ref="I33:K33"/>
    <mergeCell ref="I34:K34"/>
    <mergeCell ref="I35:K35"/>
    <mergeCell ref="L31:N31"/>
    <mergeCell ref="L32:N32"/>
    <mergeCell ref="L33:N33"/>
    <mergeCell ref="L34:N34"/>
    <mergeCell ref="L35:N35"/>
    <mergeCell ref="A16:J16"/>
    <mergeCell ref="A27:T28"/>
    <mergeCell ref="A30:T30"/>
    <mergeCell ref="A31:H31"/>
    <mergeCell ref="A32:H32"/>
    <mergeCell ref="A34:H34"/>
    <mergeCell ref="A33:H33"/>
    <mergeCell ref="I31:K31"/>
    <mergeCell ref="I32:K32"/>
    <mergeCell ref="O31:Q31"/>
    <mergeCell ref="R31:T31"/>
    <mergeCell ref="O32:Q32"/>
    <mergeCell ref="R32:T32"/>
    <mergeCell ref="O33:Q33"/>
    <mergeCell ref="R33:T33"/>
    <mergeCell ref="O34:Q34"/>
    <mergeCell ref="I41:K41"/>
    <mergeCell ref="A41:H41"/>
    <mergeCell ref="R44:T44"/>
    <mergeCell ref="A44:Q44"/>
    <mergeCell ref="A42:H42"/>
    <mergeCell ref="A43:H43"/>
    <mergeCell ref="A46:T46"/>
    <mergeCell ref="A35:H35"/>
    <mergeCell ref="L41:N41"/>
    <mergeCell ref="O41:Q41"/>
    <mergeCell ref="R41:T41"/>
    <mergeCell ref="I42:K42"/>
    <mergeCell ref="L42:N42"/>
    <mergeCell ref="O42:Q42"/>
    <mergeCell ref="R42:T42"/>
    <mergeCell ref="I43:K43"/>
    <mergeCell ref="L43:N43"/>
    <mergeCell ref="O43:Q43"/>
    <mergeCell ref="R43:T43"/>
    <mergeCell ref="A47:T49"/>
    <mergeCell ref="R50:T50"/>
    <mergeCell ref="A50:Q50"/>
    <mergeCell ref="R53:T53"/>
    <mergeCell ref="R54:T54"/>
    <mergeCell ref="R55:T55"/>
    <mergeCell ref="R56:T56"/>
    <mergeCell ref="R57:T57"/>
    <mergeCell ref="A65:T65"/>
    <mergeCell ref="A52:T52"/>
    <mergeCell ref="A66:T67"/>
    <mergeCell ref="A59:T59"/>
    <mergeCell ref="A60:T62"/>
    <mergeCell ref="A76:I76"/>
    <mergeCell ref="R63:T63"/>
    <mergeCell ref="K63:Q63"/>
    <mergeCell ref="F63:J63"/>
    <mergeCell ref="A63:E63"/>
    <mergeCell ref="L76:T76"/>
    <mergeCell ref="A69:T74"/>
  </mergeCells>
  <phoneticPr fontId="7" type="noConversion"/>
  <conditionalFormatting sqref="A90:K90 M90 O90">
    <cfRule type="expression" dxfId="3" priority="3">
      <formula>$R$57&lt;0.2</formula>
    </cfRule>
  </conditionalFormatting>
  <conditionalFormatting sqref="A92:T98">
    <cfRule type="expression" dxfId="2" priority="1">
      <formula>$R$57&lt;0.2</formula>
    </cfRule>
    <cfRule type="expression" dxfId="1" priority="2">
      <formula>$O$90="Option A: Hours paid contract"</formula>
    </cfRule>
  </conditionalFormatting>
  <conditionalFormatting sqref="L76:T88">
    <cfRule type="expression" dxfId="0" priority="4">
      <formula>$R$57&lt;0.2</formula>
    </cfRule>
  </conditionalFormatting>
  <pageMargins left="0.70866141732283472" right="0.70866141732283472" top="0.74803149606299213" bottom="0.74803149606299213" header="0.31496062992125984" footer="0.31496062992125984"/>
  <pageSetup paperSize="9" orientation="portrait" r:id="rId1"/>
  <headerFooter>
    <oddHeader xml:space="preserve">&amp;C </oddHeader>
    <oddFooter xml:space="preserve">&amp;L&amp;"Effra Light,Regular"&amp;9©University of Reading 2021&amp;R&amp;"Effra Light,Regular"&amp;9Page &amp;P </oddFooter>
  </headerFooter>
  <ignoredErrors>
    <ignoredError sqref="I39 L39 O39 R39" unlockedFormula="1"/>
    <ignoredError sqref="S87:S88" evalError="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Grade &amp; Spine Point" prompt="Click on down arrow box to see more options for grade and spine point." xr:uid="{00000000-0002-0000-0000-000000000000}">
          <x14:formula1>
            <xm:f>Values!$A$5:$A$14</xm:f>
          </x14:formula1>
          <xm:sqref>F63</xm:sqref>
        </x14:dataValidation>
        <x14:dataValidation type="list" allowBlank="1" showInputMessage="1" showErrorMessage="1" xr:uid="{00000000-0002-0000-0000-000001000000}">
          <x14:formula1>
            <xm:f>Values!$A$21:$A$22</xm:f>
          </x14:formula1>
          <xm:sqref>M90 O90</xm:sqref>
        </x14:dataValidation>
        <x14:dataValidation type="list" allowBlank="1" showInputMessage="1" showErrorMessage="1" xr:uid="{00000000-0002-0000-0000-000002000000}">
          <x14:formula1>
            <xm:f>Values!$A$1:$A$3</xm:f>
          </x14:formula1>
          <xm:sqref>K16:T16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25"/>
  <sheetViews>
    <sheetView workbookViewId="0">
      <selection activeCell="B16" sqref="B16"/>
    </sheetView>
  </sheetViews>
  <sheetFormatPr defaultRowHeight="14.5"/>
  <cols>
    <col min="1" max="1" width="22.26953125" customWidth="1"/>
    <col min="2" max="2" width="10.7265625" bestFit="1" customWidth="1"/>
  </cols>
  <sheetData>
    <row r="1" spans="1:7">
      <c r="A1" t="s">
        <v>8</v>
      </c>
    </row>
    <row r="2" spans="1:7">
      <c r="A2" t="s">
        <v>73</v>
      </c>
    </row>
    <row r="3" spans="1:7">
      <c r="A3" t="s">
        <v>74</v>
      </c>
    </row>
    <row r="4" spans="1:7">
      <c r="B4" s="17"/>
      <c r="C4" s="17"/>
      <c r="E4" s="17"/>
    </row>
    <row r="5" spans="1:7">
      <c r="A5" t="s">
        <v>45</v>
      </c>
      <c r="B5">
        <v>33966</v>
      </c>
      <c r="C5" s="15"/>
      <c r="D5" s="15"/>
      <c r="G5" s="16"/>
    </row>
    <row r="6" spans="1:7">
      <c r="A6" t="s">
        <v>75</v>
      </c>
      <c r="B6">
        <v>34980</v>
      </c>
      <c r="C6" s="15"/>
      <c r="D6" s="15"/>
      <c r="G6" s="16"/>
    </row>
    <row r="7" spans="1:7">
      <c r="A7" t="s">
        <v>76</v>
      </c>
      <c r="B7">
        <v>36024</v>
      </c>
      <c r="C7" s="15"/>
      <c r="D7" s="15"/>
      <c r="G7" s="16"/>
    </row>
    <row r="8" spans="1:7">
      <c r="A8" t="s">
        <v>77</v>
      </c>
      <c r="B8">
        <v>37099</v>
      </c>
      <c r="C8" s="15"/>
      <c r="D8" s="15"/>
      <c r="E8" s="15"/>
      <c r="G8" s="16"/>
    </row>
    <row r="9" spans="1:7">
      <c r="A9" t="s">
        <v>78</v>
      </c>
      <c r="B9">
        <v>38205</v>
      </c>
      <c r="C9" s="15"/>
      <c r="D9" s="15"/>
      <c r="E9" s="15"/>
      <c r="G9" s="16"/>
    </row>
    <row r="10" spans="1:7">
      <c r="A10" t="s">
        <v>79</v>
      </c>
      <c r="B10">
        <v>39347</v>
      </c>
      <c r="C10" s="15"/>
      <c r="D10" s="15"/>
      <c r="E10" s="15"/>
      <c r="G10" s="16"/>
    </row>
    <row r="11" spans="1:7">
      <c r="A11" t="s">
        <v>80</v>
      </c>
      <c r="B11">
        <v>40521</v>
      </c>
      <c r="C11" s="15"/>
      <c r="D11" s="15"/>
      <c r="E11" s="15"/>
      <c r="G11" s="16"/>
    </row>
    <row r="12" spans="1:7">
      <c r="A12" t="s">
        <v>81</v>
      </c>
      <c r="B12">
        <v>41732</v>
      </c>
      <c r="C12" s="15"/>
      <c r="D12" s="15"/>
      <c r="E12" s="15"/>
      <c r="G12" s="16"/>
    </row>
    <row r="13" spans="1:7">
      <c r="A13" t="s">
        <v>82</v>
      </c>
      <c r="B13">
        <v>42978</v>
      </c>
      <c r="C13" s="15"/>
      <c r="D13" s="15"/>
      <c r="G13" s="16"/>
    </row>
    <row r="14" spans="1:7">
      <c r="A14" t="s">
        <v>83</v>
      </c>
      <c r="B14">
        <v>44263</v>
      </c>
      <c r="C14" s="15"/>
      <c r="D14" s="15"/>
      <c r="G14" s="16"/>
    </row>
    <row r="16" spans="1:7">
      <c r="A16" t="s">
        <v>84</v>
      </c>
      <c r="B16" s="7" t="e">
        <f>EOMONTH('Version 10'!H26,-1)+1</f>
        <v>#NUM!</v>
      </c>
    </row>
    <row r="17" spans="1:13">
      <c r="A17" t="s">
        <v>85</v>
      </c>
      <c r="B17" s="7">
        <f>EOMONTH('Version 10'!R26,0)</f>
        <v>31</v>
      </c>
    </row>
    <row r="18" spans="1:13">
      <c r="A18" t="s">
        <v>86</v>
      </c>
      <c r="B18" t="e">
        <f>DATEDIF(B16,B17,"M")+1</f>
        <v>#NUM!</v>
      </c>
    </row>
    <row r="19" spans="1:13">
      <c r="A19" t="s">
        <v>87</v>
      </c>
      <c r="B19" t="e">
        <f>ROUNDUP((DATEDIF(B16,B17,"D")+1)/7,0)</f>
        <v>#NUM!</v>
      </c>
    </row>
    <row r="21" spans="1:13">
      <c r="A21" t="s">
        <v>50</v>
      </c>
    </row>
    <row r="22" spans="1:13">
      <c r="A22" t="s">
        <v>51</v>
      </c>
    </row>
    <row r="23" spans="1:13">
      <c r="I23" t="s">
        <v>88</v>
      </c>
      <c r="M23" s="15"/>
    </row>
    <row r="25" spans="1:13">
      <c r="M25" s="15"/>
    </row>
  </sheetData>
  <sheetProtection algorithmName="SHA-512" hashValue="ozEfDmhAyNsB3gWBIHyd9ER1YOLY2KIRlAKViZpeWlJu56CdG2S5ZBe70u/EIlStWtbUz46SSkKV5b0lVlbxeg==" saltValue="0BmXR6P5eXumQwlyRBCHNQ==" spinCount="100000" sheet="1" objects="1" scenarios="1"/>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25"/>
  <sheetViews>
    <sheetView showGridLines="0" showRowColHeaders="0" workbookViewId="0">
      <selection activeCell="A17" sqref="A16:A17"/>
    </sheetView>
  </sheetViews>
  <sheetFormatPr defaultColWidth="8.7265625" defaultRowHeight="14"/>
  <cols>
    <col min="1" max="1" width="120.54296875" style="3" customWidth="1"/>
    <col min="2" max="16384" width="8.7265625" style="1"/>
  </cols>
  <sheetData>
    <row r="1" spans="1:1" ht="18">
      <c r="A1" s="6" t="s">
        <v>89</v>
      </c>
    </row>
    <row r="2" spans="1:1" ht="28">
      <c r="A2" s="5" t="s">
        <v>90</v>
      </c>
    </row>
    <row r="3" spans="1:1">
      <c r="A3" s="5" t="s">
        <v>91</v>
      </c>
    </row>
    <row r="5" spans="1:1" ht="18">
      <c r="A5" s="6" t="s">
        <v>15</v>
      </c>
    </row>
    <row r="6" spans="1:1" ht="28">
      <c r="A6" s="3" t="s">
        <v>92</v>
      </c>
    </row>
    <row r="8" spans="1:1" ht="18">
      <c r="A8" s="6" t="s">
        <v>93</v>
      </c>
    </row>
    <row r="9" spans="1:1">
      <c r="A9" s="4" t="s">
        <v>94</v>
      </c>
    </row>
    <row r="10" spans="1:1" ht="28">
      <c r="A10" s="3" t="s">
        <v>95</v>
      </c>
    </row>
    <row r="12" spans="1:1">
      <c r="A12" s="3" t="s">
        <v>96</v>
      </c>
    </row>
    <row r="13" spans="1:1" ht="28">
      <c r="A13" s="3" t="s">
        <v>97</v>
      </c>
    </row>
    <row r="14" spans="1:1">
      <c r="A14" s="3" t="s">
        <v>98</v>
      </c>
    </row>
    <row r="15" spans="1:1">
      <c r="A15" s="3" t="s">
        <v>99</v>
      </c>
    </row>
    <row r="16" spans="1:1">
      <c r="A16" s="3" t="s">
        <v>100</v>
      </c>
    </row>
    <row r="18" spans="1:1" ht="42">
      <c r="A18" s="3" t="s">
        <v>101</v>
      </c>
    </row>
    <row r="20" spans="1:1">
      <c r="A20" s="4" t="s">
        <v>102</v>
      </c>
    </row>
    <row r="21" spans="1:1" ht="56">
      <c r="A21" s="2" t="s">
        <v>103</v>
      </c>
    </row>
    <row r="22" spans="1:1">
      <c r="A22" s="3" t="s">
        <v>104</v>
      </c>
    </row>
    <row r="24" spans="1:1">
      <c r="A24" s="4" t="s">
        <v>105</v>
      </c>
    </row>
    <row r="25" spans="1:1" ht="70">
      <c r="A25" s="3" t="s">
        <v>106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A8DCC02736B44DAA6AA7EA9332286D" ma:contentTypeVersion="2" ma:contentTypeDescription="Create a new document." ma:contentTypeScope="" ma:versionID="5fcfb250d987ba22132dfd0331237bf2">
  <xsd:schema xmlns:xsd="http://www.w3.org/2001/XMLSchema" xmlns:xs="http://www.w3.org/2001/XMLSchema" xmlns:p="http://schemas.microsoft.com/office/2006/metadata/properties" xmlns:ns2="36786bbc-b926-42ed-816f-0d0e44397281" targetNamespace="http://schemas.microsoft.com/office/2006/metadata/properties" ma:root="true" ma:fieldsID="aa673a20dcff50af0077971226f4d645" ns2:_="">
    <xsd:import namespace="36786bbc-b926-42ed-816f-0d0e4439728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86bbc-b926-42ed-816f-0d0e44397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BE9B46-958B-49B1-890F-9704AB0B5088}">
  <ds:schemaRefs>
    <ds:schemaRef ds:uri="http://schemas.microsoft.com/sharepoint/v3/contenttype/forms"/>
  </ds:schemaRefs>
</ds:datastoreItem>
</file>

<file path=customXml/itemProps2.xml><?xml version="1.0" encoding="utf-8"?>
<ds:datastoreItem xmlns:ds="http://schemas.openxmlformats.org/officeDocument/2006/customXml" ds:itemID="{48D15F77-2003-49C1-95FC-88B7B6A7F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86bbc-b926-42ed-816f-0d0e443972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541478-0215-4C0E-ABC3-84F04A547EBC}">
  <ds:schemaRefs>
    <ds:schemaRef ds:uri="http://www.w3.org/XML/1998/namespace"/>
    <ds:schemaRef ds:uri="http://purl.org/dc/dcmitype/"/>
    <ds:schemaRef ds:uri="http://schemas.microsoft.com/office/2006/documentManagement/types"/>
    <ds:schemaRef ds:uri="http://purl.org/dc/elements/1.1/"/>
    <ds:schemaRef ds:uri="36786bbc-b926-42ed-816f-0d0e44397281"/>
    <ds:schemaRef ds:uri="http://schemas.microsoft.com/office/2006/metadata/properties"/>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Version 10</vt:lpstr>
      <vt:lpstr>Values</vt:lpstr>
      <vt:lpstr>Guidance Notes</vt:lpstr>
      <vt:lpstr>ContractType</vt:lpstr>
      <vt:lpstr>EndDate</vt:lpstr>
      <vt:lpstr>FTE</vt:lpstr>
      <vt:lpstr>GradeSP</vt:lpstr>
      <vt:lpstr>Hours</vt:lpstr>
      <vt:lpstr>OptionAFTE</vt:lpstr>
      <vt:lpstr>OptionBFTE</vt:lpstr>
      <vt:lpstr>Reason</vt:lpstr>
      <vt:lpstr>StartDate</vt:lpstr>
      <vt:lpstr>Summary</vt:lpstr>
      <vt:lpstr>Title</vt:lpstr>
    </vt:vector>
  </TitlesOfParts>
  <Manager/>
  <Company>University of Reading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Department</dc:creator>
  <cp:keywords/>
  <dc:description/>
  <cp:lastModifiedBy>Sarah Haylett</cp:lastModifiedBy>
  <cp:revision/>
  <dcterms:created xsi:type="dcterms:W3CDTF">2021-02-16T15:22:29Z</dcterms:created>
  <dcterms:modified xsi:type="dcterms:W3CDTF">2023-10-05T09:58:44Z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0x010100C2A8DCC02736B44DAA6AA7EA9332286D</vt:lpwstr>
  </property>
</Properties>
</file>